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ibanez\Desktop\496 Pixel\"/>
    </mc:Choice>
  </mc:AlternateContent>
  <bookViews>
    <workbookView xWindow="0" yWindow="0" windowWidth="19410" windowHeight="6195"/>
  </bookViews>
  <sheets>
    <sheet name="Annex 4 QR  " sheetId="1" r:id="rId1"/>
  </sheets>
  <definedNames>
    <definedName name="_ftn1" localSheetId="0">'Annex 4 QR  '!#REF!</definedName>
    <definedName name="_ftnref1" localSheetId="0">'Annex 4 QR  '!#REF!</definedName>
    <definedName name="_xlnm.Print_Area" localSheetId="0">'Annex 4 QR  '!$A$1:$Q$64</definedName>
  </definedNames>
  <calcPr calcId="152511"/>
</workbook>
</file>

<file path=xl/calcChain.xml><?xml version="1.0" encoding="utf-8"?>
<calcChain xmlns="http://schemas.openxmlformats.org/spreadsheetml/2006/main">
  <c r="A38" i="1" l="1"/>
  <c r="A50" i="1" s="1"/>
  <c r="C19" i="1"/>
  <c r="C18" i="1"/>
  <c r="C17" i="1"/>
  <c r="E53" i="1"/>
  <c r="F53" i="1" s="1"/>
  <c r="L41" i="1"/>
  <c r="G41" i="1"/>
  <c r="G42" i="1" s="1"/>
  <c r="E41" i="1"/>
  <c r="F41" i="1" s="1"/>
  <c r="E28" i="1"/>
  <c r="F28" i="1" s="1"/>
  <c r="E27" i="1"/>
  <c r="F27" i="1" s="1"/>
  <c r="E26" i="1"/>
  <c r="F26" i="1" s="1"/>
  <c r="H41" i="1" l="1"/>
  <c r="I41" i="1" s="1"/>
  <c r="M41" i="1"/>
  <c r="M42" i="1" s="1"/>
  <c r="L42" i="1"/>
  <c r="N41" i="1" l="1"/>
  <c r="N42" i="1" s="1"/>
  <c r="I42" i="1"/>
  <c r="H42" i="1"/>
  <c r="L27" i="1" l="1"/>
  <c r="M27" i="1" s="1"/>
  <c r="G28" i="1"/>
  <c r="H28" i="1" s="1"/>
  <c r="L28" i="1"/>
  <c r="G27" i="1"/>
  <c r="H27" i="1" s="1"/>
  <c r="L26" i="1"/>
  <c r="L29" i="1" s="1"/>
  <c r="G26" i="1"/>
  <c r="M26" i="1" l="1"/>
  <c r="N26" i="1" s="1"/>
  <c r="G29" i="1"/>
  <c r="M28" i="1"/>
  <c r="N27" i="1"/>
  <c r="H26" i="1"/>
  <c r="H29" i="1" s="1"/>
  <c r="I28" i="1"/>
  <c r="I27" i="1"/>
  <c r="M29" i="1" l="1"/>
  <c r="N28" i="1"/>
  <c r="N29" i="1" s="1"/>
  <c r="I26" i="1"/>
  <c r="I29" i="1" l="1"/>
  <c r="L53" i="1" l="1"/>
  <c r="G53" i="1"/>
  <c r="G54" i="1" s="1"/>
  <c r="H53" i="1" l="1"/>
  <c r="H54" i="1" s="1"/>
  <c r="M53" i="1"/>
  <c r="M54" i="1" s="1"/>
  <c r="L54" i="1"/>
  <c r="I53" i="1" l="1"/>
  <c r="I54" i="1" s="1"/>
  <c r="N53" i="1"/>
  <c r="N54" i="1" s="1"/>
</calcChain>
</file>

<file path=xl/sharedStrings.xml><?xml version="1.0" encoding="utf-8"?>
<sst xmlns="http://schemas.openxmlformats.org/spreadsheetml/2006/main" count="83" uniqueCount="47">
  <si>
    <t>ANNEX  4</t>
  </si>
  <si>
    <t>B. MODEL D’OFERTA ECONÒMICA PER LOTS</t>
  </si>
  <si>
    <t>En/na</t>
  </si>
  <si>
    <t>,    amb NIF</t>
  </si>
  <si>
    <t>, en qualitat de</t>
  </si>
  <si>
    <t>i  en nom  i  representació  de la  societat</t>
  </si>
  <si>
    <t xml:space="preserve">amb CIF </t>
  </si>
  <si>
    <t>i domiciliada a</t>
  </si>
  <si>
    <t xml:space="preserve">,   segons  escriptura  pública  autoritzada davant Notari/a </t>
  </si>
  <si>
    <t xml:space="preserve">en data </t>
  </si>
  <si>
    <t xml:space="preserve"> i amb número de protocol </t>
  </si>
  <si>
    <t xml:space="preserve">, assabentat de l’anunci publicat en data </t>
  </si>
  <si>
    <t>Presenta Oferta[1]</t>
  </si>
  <si>
    <t xml:space="preserve">[1] S’ha de marcar amb una “X” aquells lots als quals es presenti oferta. </t>
  </si>
  <si>
    <t>IVA  (21%)</t>
  </si>
  <si>
    <t xml:space="preserve"> ……………………..                             a ………………………………………………………..</t>
  </si>
  <si>
    <t>Signat,………………………</t>
  </si>
  <si>
    <t>[2] A complimentar per part de l’empresa només a les cel·les marcades en groc.</t>
  </si>
  <si>
    <t>Import total</t>
  </si>
  <si>
    <r>
      <t xml:space="preserve">Import Previst € 
</t>
    </r>
    <r>
      <rPr>
        <sz val="10"/>
        <color indexed="8"/>
        <rFont val="Arial"/>
        <family val="2"/>
      </rPr>
      <t>(IVA inclòs)</t>
    </r>
  </si>
  <si>
    <r>
      <t xml:space="preserve">Preu unitari ofert €
</t>
    </r>
    <r>
      <rPr>
        <sz val="10"/>
        <color indexed="8"/>
        <rFont val="Arial"/>
        <family val="2"/>
      </rPr>
      <t>(sense IVA)                             (B)</t>
    </r>
  </si>
  <si>
    <r>
      <t xml:space="preserve">Import Total €
</t>
    </r>
    <r>
      <rPr>
        <sz val="11"/>
        <color indexed="8"/>
        <rFont val="Arial"/>
        <family val="2"/>
      </rPr>
      <t>(sense IVA)                        (A) x (B)</t>
    </r>
  </si>
  <si>
    <t>Import total oferta:</t>
  </si>
  <si>
    <t>Tipus</t>
  </si>
  <si>
    <t>IVA 21%</t>
  </si>
  <si>
    <r>
      <t xml:space="preserve">Import total </t>
    </r>
    <r>
      <rPr>
        <b/>
        <i/>
        <sz val="10"/>
        <rFont val="Arial"/>
        <family val="2"/>
      </rPr>
      <t>sense IVA</t>
    </r>
  </si>
  <si>
    <t>21% IVA</t>
  </si>
  <si>
    <t>Import total amb IVA</t>
  </si>
  <si>
    <t>Jaquetes</t>
  </si>
  <si>
    <t>Polos M/C</t>
  </si>
  <si>
    <t>Polos MLL</t>
  </si>
  <si>
    <t>Armilla</t>
  </si>
  <si>
    <t>Gorres</t>
  </si>
  <si>
    <r>
      <t xml:space="preserve">Preu unitari màxim de licitació     </t>
    </r>
    <r>
      <rPr>
        <b/>
        <i/>
        <sz val="10"/>
        <rFont val="Arial"/>
        <family val="2"/>
      </rPr>
      <t>sense IVA</t>
    </r>
  </si>
  <si>
    <r>
      <t xml:space="preserve">Preu unitari màxim de licitació         </t>
    </r>
    <r>
      <rPr>
        <b/>
        <i/>
        <sz val="10"/>
        <rFont val="Arial"/>
        <family val="2"/>
      </rPr>
      <t>amb IVA</t>
    </r>
  </si>
  <si>
    <t>LOT 1:  Subministrament de jaqueta tècnica amb folre extraïble, polos de màniga llarga i polos de màniga curta</t>
  </si>
  <si>
    <t>LOT 2:  Subministrament armilla reflectora</t>
  </si>
  <si>
    <t>LOT 3: Subministrament gorres 5 pics</t>
  </si>
  <si>
    <t xml:space="preserve">  en el perfil del contractant de</t>
  </si>
  <si>
    <r>
      <t xml:space="preserve"> l’Ajuntament de Sabadell i de les condicions i requisits que s’exigeixen per a l’adjudicació del contracte mixt de subministraments i serveis relatiu al</t>
    </r>
    <r>
      <rPr>
        <b/>
        <sz val="11"/>
        <rFont val="Arial"/>
        <family val="2"/>
      </rPr>
      <t xml:space="preserve"> </t>
    </r>
    <r>
      <rPr>
        <sz val="11"/>
        <rFont val="Arial"/>
        <family val="2"/>
      </rPr>
      <t>Contracte</t>
    </r>
    <r>
      <rPr>
        <b/>
        <sz val="11"/>
        <rFont val="Arial"/>
        <family val="2"/>
      </rPr>
      <t xml:space="preserve"> "Subministrament de peces d’uniformitat per a la Policia Municipal" </t>
    </r>
    <r>
      <rPr>
        <sz val="11"/>
        <rFont val="Arial"/>
        <family val="2"/>
      </rPr>
      <t xml:space="preserve">,   concorre a aquest procediment i es compromet, en cas de ser seleccionada la seva oferta, a l’execució del contracte amb estricta subjecció al plec de  clàusules administratives particulars, al plec de condicions tècniques particulars i la resta de documentació que forma part de la licitació. </t>
    </r>
  </si>
  <si>
    <t>Criteri d'adjudicació 1: Baixa econòmica</t>
  </si>
  <si>
    <t>Aporto justificant d’entrega o enviament de mostres a les dependències policials (Carrer Pau Claris núm. 100, 08205 Sabadell).
La NO aportació de les mostres implica l’exclusió del procés de licitació.</t>
  </si>
  <si>
    <t>Aporta [3]</t>
  </si>
  <si>
    <t>Aporto la Certificació
La presentació de la oferta econòmica del Lot 1 implica la justificació de les característiques tècniques exigides mitjançant la presentació de certificat d’assajos realitzats per laboratori certificat independent, certificat per ENAC. La NO aportació de la certificació implica l’exclusió del procés de licitació</t>
  </si>
  <si>
    <t>[3] S’ha de marcar amb una “X” aquells documents els quals aporta amb la presentació de la oferta.</t>
  </si>
  <si>
    <t>En relació als criteris d’avaluació objectiva que preveu el Plec de clàusules administratives particulars i el Quadre Resum (Annex 1) fa constar que l’oferta que licita és pels següents lots:</t>
  </si>
  <si>
    <t>Unitats estimades Totals (A)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</si>
</sst>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 #,##0.00\ &quot;€&quot;_-;\-* #,##0.00\ &quot;€&quot;_-;_-* &quot;-&quot;??\ &quot;€&quot;_-;_-@_-"/>
    <numFmt numFmtId="43" formatCode="_-* #,##0.00\ _€_-;\-* #,##0.00\ _€_-;_-* &quot;-&quot;??\ _€_-;_-@_-"/>
    <numFmt numFmtId="164" formatCode="#,##0.00\ &quot;€&quot;"/>
    <numFmt numFmtId="165" formatCode="_-* #,##0\ _€_-;\-* #,##0\ _€_-;_-* &quot;-&quot;??\ _€_-;_-@_-"/>
  </numFmts>
  <fonts count="23" x14ac:knownFonts="1">
    <font>
      <sz val="11"/>
      <color theme="1"/>
      <name val="Calibri"/>
      <family val="2"/>
      <scheme val="minor"/>
    </font>
    <font>
      <sz val="11"/>
      <name val="Arial"/>
      <family val="2"/>
    </font>
    <font>
      <b/>
      <sz val="11"/>
      <name val="Arial"/>
      <family val="2"/>
    </font>
    <font>
      <sz val="11"/>
      <color indexed="8"/>
      <name val="Arial"/>
      <family val="2"/>
    </font>
    <font>
      <sz val="10"/>
      <color indexed="8"/>
      <name val="Arial"/>
      <family val="2"/>
    </font>
    <font>
      <sz val="10"/>
      <name val="Arial"/>
      <family val="2"/>
    </font>
    <font>
      <b/>
      <sz val="10"/>
      <name val="Arial"/>
      <family val="2"/>
    </font>
    <font>
      <b/>
      <i/>
      <sz val="10"/>
      <name val="Arial"/>
      <family val="2"/>
    </font>
    <font>
      <sz val="11"/>
      <color theme="1"/>
      <name val="Calibri"/>
      <family val="2"/>
      <scheme val="minor"/>
    </font>
    <font>
      <b/>
      <u/>
      <sz val="11"/>
      <color theme="1"/>
      <name val="Arial"/>
      <family val="2"/>
    </font>
    <font>
      <sz val="11"/>
      <color theme="1"/>
      <name val="Arial"/>
      <family val="2"/>
    </font>
    <font>
      <sz val="11"/>
      <color theme="1" tint="0.249977111117893"/>
      <name val="Arial"/>
      <family val="2"/>
    </font>
    <font>
      <b/>
      <sz val="11"/>
      <color theme="1"/>
      <name val="Arial"/>
      <family val="2"/>
    </font>
    <font>
      <sz val="13"/>
      <color theme="1"/>
      <name val="Arial"/>
      <family val="2"/>
    </font>
    <font>
      <b/>
      <sz val="12"/>
      <color theme="1" tint="0.249977111117893"/>
      <name val="Arial"/>
      <family val="2"/>
    </font>
    <font>
      <sz val="10"/>
      <color theme="1"/>
      <name val="Arial"/>
      <family val="2"/>
    </font>
    <font>
      <sz val="10"/>
      <color theme="1"/>
      <name val="Calibri"/>
      <family val="2"/>
      <scheme val="minor"/>
    </font>
    <font>
      <b/>
      <sz val="10"/>
      <color theme="1" tint="0.249977111117893"/>
      <name val="Arial"/>
      <family val="2"/>
    </font>
    <font>
      <b/>
      <sz val="10"/>
      <color theme="1"/>
      <name val="Arial"/>
      <family val="2"/>
    </font>
    <font>
      <i/>
      <sz val="10"/>
      <color theme="1"/>
      <name val="Arial"/>
      <family val="2"/>
    </font>
    <font>
      <sz val="10"/>
      <color rgb="FF000000"/>
      <name val="Arial"/>
      <family val="2"/>
    </font>
    <font>
      <sz val="11"/>
      <color rgb="FF000000"/>
      <name val="Arial"/>
      <family val="2"/>
    </font>
    <font>
      <i/>
      <sz val="11"/>
      <color theme="1"/>
      <name val="Arial"/>
      <family val="2"/>
    </font>
  </fonts>
  <fills count="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theme="0"/>
      </top>
      <bottom style="thin">
        <color theme="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style="medium">
        <color indexed="64"/>
      </right>
      <top style="thin">
        <color indexed="64"/>
      </top>
      <bottom/>
      <diagonal/>
    </border>
    <border>
      <left style="thin">
        <color theme="0"/>
      </left>
      <right style="thin">
        <color theme="0"/>
      </right>
      <top style="thin">
        <color theme="0"/>
      </top>
      <bottom style="thin">
        <color theme="0"/>
      </bottom>
      <diagonal/>
    </border>
    <border>
      <left style="medium">
        <color indexed="64"/>
      </left>
      <right style="medium">
        <color indexed="64"/>
      </right>
      <top style="medium">
        <color indexed="64"/>
      </top>
      <bottom style="medium">
        <color indexed="64"/>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1" tint="0.499984740745262"/>
      </left>
      <right style="thin">
        <color theme="1" tint="0.499984740745262"/>
      </right>
      <top style="medium">
        <color indexed="64"/>
      </top>
      <bottom style="thin">
        <color theme="1" tint="0.499984740745262"/>
      </bottom>
      <diagonal/>
    </border>
    <border>
      <left style="thin">
        <color theme="1" tint="0.499984740745262"/>
      </left>
      <right style="medium">
        <color indexed="64"/>
      </right>
      <top style="medium">
        <color indexed="64"/>
      </top>
      <bottom style="thin">
        <color theme="1" tint="0.499984740745262"/>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medium">
        <color indexed="64"/>
      </right>
      <top style="thin">
        <color theme="1" tint="0.499984740745262"/>
      </top>
      <bottom style="thin">
        <color theme="1" tint="0.499984740745262"/>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theme="0"/>
      </left>
      <right style="thin">
        <color theme="0"/>
      </right>
      <top/>
      <bottom/>
      <diagonal/>
    </border>
    <border>
      <left style="medium">
        <color indexed="64"/>
      </left>
      <right style="medium">
        <color indexed="64"/>
      </right>
      <top style="medium">
        <color indexed="64"/>
      </top>
      <bottom/>
      <diagonal/>
    </border>
  </borders>
  <cellStyleXfs count="7">
    <xf numFmtId="0" fontId="0" fillId="0" borderId="0"/>
    <xf numFmtId="43" fontId="8" fillId="0" borderId="0" applyFont="0" applyFill="0" applyBorder="0" applyAlignment="0" applyProtection="0"/>
    <xf numFmtId="44" fontId="8" fillId="0" borderId="0" applyFont="0" applyFill="0" applyBorder="0" applyAlignment="0" applyProtection="0"/>
    <xf numFmtId="44" fontId="5" fillId="0" borderId="0" applyFont="0" applyFill="0" applyBorder="0" applyAlignment="0" applyProtection="0"/>
    <xf numFmtId="0" fontId="5" fillId="0" borderId="0"/>
    <xf numFmtId="0" fontId="4" fillId="0" borderId="0"/>
    <xf numFmtId="9" fontId="8" fillId="0" borderId="0" applyFont="0" applyFill="0" applyBorder="0" applyAlignment="0" applyProtection="0"/>
  </cellStyleXfs>
  <cellXfs count="119">
    <xf numFmtId="0" fontId="0" fillId="0" borderId="0" xfId="0"/>
    <xf numFmtId="0" fontId="9" fillId="2" borderId="0" xfId="0" applyFont="1" applyFill="1" applyAlignment="1">
      <alignment horizontal="left" vertical="center"/>
    </xf>
    <xf numFmtId="0" fontId="10" fillId="2" borderId="0" xfId="0" applyFont="1" applyFill="1"/>
    <xf numFmtId="0" fontId="0" fillId="2" borderId="0" xfId="0" applyFill="1"/>
    <xf numFmtId="0" fontId="11" fillId="2" borderId="0" xfId="0" quotePrefix="1" applyFont="1" applyFill="1" applyBorder="1" applyAlignment="1">
      <alignment horizontal="left"/>
    </xf>
    <xf numFmtId="0" fontId="10" fillId="2" borderId="0" xfId="0" applyFont="1" applyFill="1" applyAlignment="1">
      <alignment wrapText="1"/>
    </xf>
    <xf numFmtId="0" fontId="10" fillId="2" borderId="0" xfId="0" applyFont="1" applyFill="1" applyAlignment="1">
      <alignment horizontal="center" wrapText="1"/>
    </xf>
    <xf numFmtId="0" fontId="10" fillId="2" borderId="0" xfId="0" quotePrefix="1" applyFont="1" applyFill="1" applyAlignment="1">
      <alignment horizontal="left"/>
    </xf>
    <xf numFmtId="0" fontId="10" fillId="2" borderId="0" xfId="0" quotePrefix="1" applyFont="1" applyFill="1" applyAlignment="1"/>
    <xf numFmtId="0" fontId="12" fillId="3" borderId="1" xfId="0" applyFont="1" applyFill="1" applyBorder="1" applyAlignment="1"/>
    <xf numFmtId="0" fontId="10" fillId="2" borderId="0" xfId="0" applyFont="1" applyFill="1" applyBorder="1" applyAlignment="1">
      <alignment horizontal="left" indent="2"/>
    </xf>
    <xf numFmtId="0" fontId="1" fillId="2" borderId="2" xfId="0" quotePrefix="1" applyFont="1" applyFill="1" applyBorder="1" applyAlignment="1"/>
    <xf numFmtId="0" fontId="12" fillId="0" borderId="0" xfId="0" applyFont="1" applyFill="1" applyBorder="1" applyAlignment="1"/>
    <xf numFmtId="0" fontId="10" fillId="2" borderId="0" xfId="0" quotePrefix="1" applyFont="1" applyFill="1" applyBorder="1" applyAlignment="1"/>
    <xf numFmtId="0" fontId="10" fillId="2" borderId="0" xfId="0" applyFont="1" applyFill="1" applyAlignment="1"/>
    <xf numFmtId="0" fontId="10" fillId="2" borderId="2" xfId="0" quotePrefix="1" applyFont="1" applyFill="1" applyBorder="1" applyAlignment="1">
      <alignment horizontal="left"/>
    </xf>
    <xf numFmtId="0" fontId="13" fillId="2" borderId="0" xfId="0" applyFont="1" applyFill="1"/>
    <xf numFmtId="0" fontId="10" fillId="2" borderId="0" xfId="0" quotePrefix="1" applyFont="1" applyFill="1" applyAlignment="1">
      <alignment vertical="center" wrapText="1"/>
    </xf>
    <xf numFmtId="0" fontId="0" fillId="2" borderId="0" xfId="0" applyFill="1" applyAlignment="1">
      <alignment wrapText="1"/>
    </xf>
    <xf numFmtId="0" fontId="10" fillId="2" borderId="0" xfId="0" applyFont="1" applyFill="1" applyBorder="1"/>
    <xf numFmtId="0" fontId="10" fillId="2" borderId="0" xfId="0" applyFont="1" applyFill="1" applyBorder="1" applyAlignment="1">
      <alignment wrapText="1"/>
    </xf>
    <xf numFmtId="0" fontId="0" fillId="2" borderId="0" xfId="0" applyFill="1" applyBorder="1"/>
    <xf numFmtId="0" fontId="0" fillId="2" borderId="0" xfId="0" applyFill="1" applyBorder="1" applyAlignment="1">
      <alignment wrapText="1"/>
    </xf>
    <xf numFmtId="0" fontId="16" fillId="2" borderId="0" xfId="0" applyFont="1" applyFill="1"/>
    <xf numFmtId="0" fontId="16" fillId="2" borderId="0" xfId="0" applyFont="1" applyFill="1" applyAlignment="1">
      <alignment vertical="center"/>
    </xf>
    <xf numFmtId="0" fontId="15" fillId="2" borderId="0" xfId="0" applyFont="1" applyFill="1"/>
    <xf numFmtId="0" fontId="15" fillId="2" borderId="0" xfId="0" applyFont="1" applyFill="1" applyAlignment="1">
      <alignment wrapText="1"/>
    </xf>
    <xf numFmtId="0" fontId="15" fillId="2" borderId="0" xfId="0" applyFont="1" applyFill="1" applyAlignment="1">
      <alignment horizontal="center" wrapText="1"/>
    </xf>
    <xf numFmtId="44" fontId="15" fillId="0" borderId="0" xfId="2" applyFont="1" applyFill="1" applyBorder="1" applyAlignment="1">
      <alignment vertical="center"/>
    </xf>
    <xf numFmtId="0" fontId="10" fillId="2" borderId="0" xfId="0" quotePrefix="1" applyFont="1" applyFill="1" applyAlignment="1">
      <alignment wrapText="1"/>
    </xf>
    <xf numFmtId="0" fontId="12" fillId="3" borderId="3" xfId="0" applyFont="1" applyFill="1" applyBorder="1" applyAlignment="1"/>
    <xf numFmtId="0" fontId="12" fillId="3" borderId="4" xfId="0" applyFont="1" applyFill="1" applyBorder="1" applyAlignment="1"/>
    <xf numFmtId="0" fontId="12" fillId="2" borderId="2" xfId="0" applyFont="1" applyFill="1" applyBorder="1" applyAlignment="1">
      <alignment horizontal="center" wrapText="1"/>
    </xf>
    <xf numFmtId="0" fontId="12" fillId="3" borderId="4" xfId="0" applyFont="1" applyFill="1" applyBorder="1" applyAlignment="1">
      <alignment horizontal="center"/>
    </xf>
    <xf numFmtId="0" fontId="12" fillId="3" borderId="5" xfId="0" applyFont="1" applyFill="1" applyBorder="1" applyAlignment="1">
      <alignment horizontal="center"/>
    </xf>
    <xf numFmtId="165" fontId="5" fillId="0" borderId="18" xfId="1" applyNumberFormat="1" applyFont="1" applyFill="1" applyBorder="1" applyAlignment="1">
      <alignment horizontal="center" vertical="center" wrapText="1"/>
    </xf>
    <xf numFmtId="44" fontId="5" fillId="0" borderId="18" xfId="3" applyFont="1" applyFill="1" applyBorder="1" applyAlignment="1">
      <alignment horizontal="center" vertical="center" wrapText="1"/>
    </xf>
    <xf numFmtId="0" fontId="18" fillId="4" borderId="6" xfId="0" quotePrefix="1" applyFont="1" applyFill="1" applyBorder="1" applyAlignment="1">
      <alignment horizontal="center" vertical="center" wrapText="1"/>
    </xf>
    <xf numFmtId="0" fontId="12" fillId="4" borderId="7" xfId="0" quotePrefix="1" applyFont="1" applyFill="1" applyBorder="1" applyAlignment="1">
      <alignment horizontal="center" vertical="center" wrapText="1"/>
    </xf>
    <xf numFmtId="0" fontId="18" fillId="4" borderId="7" xfId="0" quotePrefix="1" applyFont="1" applyFill="1" applyBorder="1" applyAlignment="1">
      <alignment horizontal="center" vertical="center" wrapText="1"/>
    </xf>
    <xf numFmtId="164" fontId="15" fillId="3" borderId="8" xfId="0" applyNumberFormat="1" applyFont="1" applyFill="1" applyBorder="1" applyAlignment="1">
      <alignment vertical="center"/>
    </xf>
    <xf numFmtId="44" fontId="5" fillId="0" borderId="18" xfId="3" applyFont="1" applyFill="1" applyBorder="1" applyAlignment="1">
      <alignment vertical="center" wrapText="1"/>
    </xf>
    <xf numFmtId="164" fontId="5" fillId="3" borderId="1" xfId="0" applyNumberFormat="1" applyFont="1" applyFill="1" applyBorder="1" applyAlignment="1">
      <alignment vertical="center"/>
    </xf>
    <xf numFmtId="0" fontId="18" fillId="4" borderId="10" xfId="0" quotePrefix="1" applyFont="1" applyFill="1" applyBorder="1" applyAlignment="1">
      <alignment horizontal="center" vertical="center" wrapText="1"/>
    </xf>
    <xf numFmtId="164" fontId="5" fillId="3" borderId="11" xfId="0" applyNumberFormat="1" applyFont="1" applyFill="1" applyBorder="1" applyAlignment="1">
      <alignment vertical="center"/>
    </xf>
    <xf numFmtId="44" fontId="5" fillId="0" borderId="18" xfId="4" applyNumberFormat="1" applyFont="1" applyFill="1" applyBorder="1" applyAlignment="1">
      <alignment vertical="center" wrapText="1"/>
    </xf>
    <xf numFmtId="0" fontId="10" fillId="0" borderId="13" xfId="0" applyFont="1" applyBorder="1" applyAlignment="1">
      <alignment horizontal="center" wrapText="1"/>
    </xf>
    <xf numFmtId="0" fontId="12" fillId="3" borderId="14" xfId="0" applyFont="1" applyFill="1" applyBorder="1" applyAlignment="1">
      <alignment wrapText="1"/>
    </xf>
    <xf numFmtId="0" fontId="12" fillId="3" borderId="15" xfId="0" applyFont="1" applyFill="1" applyBorder="1" applyAlignment="1">
      <alignment wrapText="1"/>
    </xf>
    <xf numFmtId="0" fontId="12" fillId="3" borderId="5" xfId="0" applyFont="1" applyFill="1" applyBorder="1" applyAlignment="1"/>
    <xf numFmtId="44" fontId="18" fillId="4" borderId="16" xfId="2" applyFont="1" applyFill="1" applyBorder="1" applyAlignment="1">
      <alignment horizontal="center" vertical="center" wrapText="1"/>
    </xf>
    <xf numFmtId="0" fontId="12" fillId="3" borderId="3" xfId="0" applyFont="1" applyFill="1" applyBorder="1" applyAlignment="1">
      <alignment wrapText="1"/>
    </xf>
    <xf numFmtId="0" fontId="12" fillId="3" borderId="4" xfId="0" applyFont="1" applyFill="1" applyBorder="1" applyAlignment="1">
      <alignment wrapText="1"/>
    </xf>
    <xf numFmtId="44" fontId="5" fillId="0" borderId="18" xfId="3" applyNumberFormat="1" applyFont="1" applyFill="1" applyBorder="1" applyAlignment="1">
      <alignment horizontal="center" vertical="center" wrapText="1"/>
    </xf>
    <xf numFmtId="9" fontId="16" fillId="2" borderId="0" xfId="6" applyFont="1" applyFill="1" applyAlignment="1">
      <alignment vertical="center"/>
    </xf>
    <xf numFmtId="0" fontId="12" fillId="3" borderId="19" xfId="0" applyFont="1" applyFill="1" applyBorder="1" applyAlignment="1">
      <alignment wrapText="1"/>
    </xf>
    <xf numFmtId="0" fontId="22" fillId="0" borderId="0" xfId="0" quotePrefix="1" applyFont="1" applyAlignment="1">
      <alignment horizontal="left"/>
    </xf>
    <xf numFmtId="0" fontId="0" fillId="2" borderId="20" xfId="0" applyFill="1" applyBorder="1"/>
    <xf numFmtId="0" fontId="10" fillId="2" borderId="20" xfId="0" applyFont="1" applyFill="1" applyBorder="1"/>
    <xf numFmtId="0" fontId="10" fillId="2" borderId="20" xfId="0" applyFont="1" applyFill="1" applyBorder="1" applyAlignment="1">
      <alignment wrapText="1"/>
    </xf>
    <xf numFmtId="0" fontId="10" fillId="2" borderId="20" xfId="0" applyFont="1" applyFill="1" applyBorder="1" applyAlignment="1">
      <alignment horizontal="center"/>
    </xf>
    <xf numFmtId="0" fontId="10" fillId="0" borderId="20" xfId="0" quotePrefix="1" applyFont="1" applyBorder="1" applyAlignment="1">
      <alignment horizontal="left"/>
    </xf>
    <xf numFmtId="0" fontId="14" fillId="0" borderId="20" xfId="0" quotePrefix="1" applyFont="1" applyFill="1" applyBorder="1" applyAlignment="1">
      <alignment horizontal="left"/>
    </xf>
    <xf numFmtId="0" fontId="16" fillId="2" borderId="20" xfId="0" applyFont="1" applyFill="1" applyBorder="1"/>
    <xf numFmtId="0" fontId="15" fillId="0" borderId="20" xfId="0" applyFont="1" applyBorder="1"/>
    <xf numFmtId="0" fontId="17" fillId="0" borderId="20" xfId="0" quotePrefix="1" applyFont="1" applyFill="1" applyBorder="1" applyAlignment="1">
      <alignment horizontal="left"/>
    </xf>
    <xf numFmtId="0" fontId="18" fillId="2" borderId="20" xfId="0" applyFont="1" applyFill="1" applyBorder="1"/>
    <xf numFmtId="0" fontId="19" fillId="0" borderId="20" xfId="0" quotePrefix="1" applyFont="1" applyBorder="1" applyAlignment="1">
      <alignment horizontal="left"/>
    </xf>
    <xf numFmtId="0" fontId="19" fillId="0" borderId="20" xfId="0" applyFont="1" applyBorder="1"/>
    <xf numFmtId="0" fontId="15" fillId="0" borderId="20" xfId="0" applyFont="1" applyBorder="1" applyAlignment="1">
      <alignment vertical="center"/>
    </xf>
    <xf numFmtId="164" fontId="15" fillId="0" borderId="20" xfId="0" applyNumberFormat="1" applyFont="1" applyBorder="1" applyAlignment="1">
      <alignment vertical="center"/>
    </xf>
    <xf numFmtId="0" fontId="20" fillId="0" borderId="20" xfId="0" applyFont="1" applyBorder="1" applyAlignment="1">
      <alignment horizontal="center" vertical="center" wrapText="1"/>
    </xf>
    <xf numFmtId="0" fontId="10" fillId="2" borderId="20" xfId="0" applyFont="1" applyFill="1" applyBorder="1" applyAlignment="1">
      <alignment horizontal="center" wrapText="1"/>
    </xf>
    <xf numFmtId="44" fontId="15" fillId="0" borderId="20" xfId="2" applyFont="1" applyFill="1" applyBorder="1" applyAlignment="1">
      <alignment vertical="center"/>
    </xf>
    <xf numFmtId="0" fontId="15" fillId="2" borderId="20" xfId="0" applyFont="1" applyFill="1" applyBorder="1"/>
    <xf numFmtId="0" fontId="16" fillId="2" borderId="20" xfId="0" applyFont="1" applyFill="1" applyBorder="1" applyAlignment="1">
      <alignment vertical="center"/>
    </xf>
    <xf numFmtId="9" fontId="16" fillId="2" borderId="20" xfId="6" applyFont="1" applyFill="1" applyBorder="1" applyAlignment="1">
      <alignment vertical="center"/>
    </xf>
    <xf numFmtId="0" fontId="18" fillId="2" borderId="22" xfId="0" applyFont="1" applyFill="1" applyBorder="1"/>
    <xf numFmtId="0" fontId="15" fillId="0" borderId="22" xfId="0" applyFont="1" applyBorder="1"/>
    <xf numFmtId="0" fontId="19" fillId="0" borderId="23" xfId="0" quotePrefix="1" applyFont="1" applyBorder="1" applyAlignment="1">
      <alignment horizontal="left"/>
    </xf>
    <xf numFmtId="0" fontId="19" fillId="0" borderId="23" xfId="0" applyFont="1" applyBorder="1"/>
    <xf numFmtId="0" fontId="18" fillId="4" borderId="6" xfId="0" applyFont="1" applyFill="1" applyBorder="1" applyAlignment="1">
      <alignment horizontal="center" vertical="center" wrapText="1"/>
    </xf>
    <xf numFmtId="49" fontId="6" fillId="4" borderId="24" xfId="5" applyNumberFormat="1" applyFont="1" applyFill="1" applyBorder="1" applyAlignment="1">
      <alignment horizontal="center" vertical="center" wrapText="1"/>
    </xf>
    <xf numFmtId="2" fontId="6" fillId="4" borderId="24" xfId="5" applyNumberFormat="1" applyFont="1" applyFill="1" applyBorder="1" applyAlignment="1">
      <alignment horizontal="center" vertical="center" wrapText="1"/>
    </xf>
    <xf numFmtId="2" fontId="6" fillId="4" borderId="25" xfId="5" applyNumberFormat="1" applyFont="1" applyFill="1" applyBorder="1" applyAlignment="1">
      <alignment horizontal="center" vertical="center" wrapText="1"/>
    </xf>
    <xf numFmtId="0" fontId="5" fillId="0" borderId="26" xfId="5" applyFont="1" applyFill="1" applyBorder="1" applyAlignment="1">
      <alignment horizontal="left" vertical="center" wrapText="1"/>
    </xf>
    <xf numFmtId="44" fontId="5" fillId="0" borderId="27" xfId="4" applyNumberFormat="1" applyFont="1" applyFill="1" applyBorder="1" applyAlignment="1">
      <alignment vertical="center" wrapText="1"/>
    </xf>
    <xf numFmtId="4" fontId="18" fillId="4" borderId="16" xfId="0" applyNumberFormat="1" applyFont="1" applyFill="1" applyBorder="1" applyAlignment="1">
      <alignment vertical="center" wrapText="1"/>
    </xf>
    <xf numFmtId="4" fontId="18" fillId="4" borderId="28" xfId="0" applyNumberFormat="1" applyFont="1" applyFill="1" applyBorder="1" applyAlignment="1">
      <alignment vertical="center" wrapText="1"/>
    </xf>
    <xf numFmtId="4" fontId="18" fillId="4" borderId="29" xfId="0" applyNumberFormat="1" applyFont="1" applyFill="1" applyBorder="1" applyAlignment="1">
      <alignment vertical="center" wrapText="1"/>
    </xf>
    <xf numFmtId="164" fontId="18" fillId="4" borderId="9" xfId="0" applyNumberFormat="1" applyFont="1" applyFill="1" applyBorder="1" applyAlignment="1">
      <alignment horizontal="right" vertical="center"/>
    </xf>
    <xf numFmtId="164" fontId="18" fillId="4" borderId="12" xfId="0" applyNumberFormat="1" applyFont="1" applyFill="1" applyBorder="1" applyAlignment="1">
      <alignment horizontal="right" vertical="center"/>
    </xf>
    <xf numFmtId="44" fontId="15" fillId="0" borderId="17" xfId="2" applyFont="1" applyFill="1" applyBorder="1" applyAlignment="1">
      <alignment vertical="center"/>
    </xf>
    <xf numFmtId="164" fontId="15" fillId="0" borderId="23" xfId="0" applyNumberFormat="1" applyFont="1" applyBorder="1" applyAlignment="1">
      <alignment vertical="center"/>
    </xf>
    <xf numFmtId="0" fontId="15" fillId="0" borderId="23" xfId="0" applyFont="1" applyBorder="1" applyAlignment="1">
      <alignment vertical="center"/>
    </xf>
    <xf numFmtId="0" fontId="20" fillId="0" borderId="23" xfId="0" applyFont="1" applyBorder="1" applyAlignment="1">
      <alignment horizontal="center" vertical="center" wrapText="1"/>
    </xf>
    <xf numFmtId="164" fontId="6" fillId="3" borderId="9" xfId="0" applyNumberFormat="1" applyFont="1" applyFill="1" applyBorder="1" applyAlignment="1">
      <alignment vertical="center"/>
    </xf>
    <xf numFmtId="164" fontId="6" fillId="3" borderId="12" xfId="0" applyNumberFormat="1" applyFont="1" applyFill="1" applyBorder="1" applyAlignment="1">
      <alignment vertical="center"/>
    </xf>
    <xf numFmtId="0" fontId="16" fillId="2" borderId="0" xfId="0" applyFont="1" applyFill="1" applyBorder="1"/>
    <xf numFmtId="0" fontId="15" fillId="2" borderId="0" xfId="0" applyFont="1" applyFill="1" applyBorder="1"/>
    <xf numFmtId="0" fontId="10" fillId="2" borderId="0" xfId="0" applyFont="1" applyFill="1" applyBorder="1" applyAlignment="1">
      <alignment horizontal="center" wrapText="1"/>
    </xf>
    <xf numFmtId="0" fontId="19" fillId="0" borderId="30" xfId="0" quotePrefix="1" applyFont="1" applyBorder="1" applyAlignment="1">
      <alignment horizontal="left"/>
    </xf>
    <xf numFmtId="0" fontId="19" fillId="0" borderId="30" xfId="0" applyFont="1" applyBorder="1"/>
    <xf numFmtId="0" fontId="10" fillId="0" borderId="31" xfId="0" applyFont="1" applyBorder="1" applyAlignment="1">
      <alignment horizontal="center" wrapText="1"/>
    </xf>
    <xf numFmtId="0" fontId="12" fillId="3" borderId="21" xfId="0" applyFont="1" applyFill="1" applyBorder="1" applyAlignment="1">
      <alignment wrapText="1"/>
    </xf>
    <xf numFmtId="0" fontId="21" fillId="2" borderId="1"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10" fillId="2" borderId="1" xfId="0" applyFont="1" applyFill="1" applyBorder="1" applyAlignment="1">
      <alignment horizontal="center"/>
    </xf>
    <xf numFmtId="0" fontId="10" fillId="2" borderId="3" xfId="0" applyFont="1" applyFill="1" applyBorder="1" applyAlignment="1">
      <alignment horizontal="center"/>
    </xf>
    <xf numFmtId="0" fontId="21" fillId="2" borderId="4" xfId="0" applyFont="1" applyFill="1" applyBorder="1" applyAlignment="1">
      <alignment horizontal="left" vertical="center" wrapText="1"/>
    </xf>
    <xf numFmtId="0" fontId="12" fillId="3" borderId="3" xfId="0" applyFont="1" applyFill="1" applyBorder="1" applyAlignment="1">
      <alignment horizontal="center"/>
    </xf>
    <xf numFmtId="0" fontId="12" fillId="3" borderId="4" xfId="0" applyFont="1" applyFill="1" applyBorder="1" applyAlignment="1">
      <alignment horizontal="center"/>
    </xf>
    <xf numFmtId="0" fontId="12" fillId="3" borderId="5" xfId="0" applyFont="1" applyFill="1" applyBorder="1" applyAlignment="1">
      <alignment horizontal="center"/>
    </xf>
    <xf numFmtId="0" fontId="10" fillId="2" borderId="0" xfId="0" quotePrefix="1" applyFont="1" applyFill="1" applyAlignment="1">
      <alignment horizontal="left" vertical="center" wrapText="1"/>
    </xf>
    <xf numFmtId="0" fontId="10" fillId="2" borderId="0" xfId="0" quotePrefix="1" applyFont="1" applyFill="1" applyAlignment="1">
      <alignment vertical="center" wrapText="1"/>
    </xf>
    <xf numFmtId="0" fontId="12" fillId="3" borderId="3" xfId="0" applyFont="1" applyFill="1" applyBorder="1" applyAlignment="1">
      <alignment horizontal="center" wrapText="1"/>
    </xf>
    <xf numFmtId="0" fontId="12" fillId="3" borderId="5" xfId="0" applyFont="1" applyFill="1" applyBorder="1" applyAlignment="1">
      <alignment horizontal="center" wrapText="1"/>
    </xf>
    <xf numFmtId="0" fontId="12" fillId="3" borderId="4" xfId="0" applyFont="1" applyFill="1" applyBorder="1" applyAlignment="1">
      <alignment horizontal="center" wrapText="1"/>
    </xf>
    <xf numFmtId="0" fontId="10" fillId="2" borderId="4" xfId="0" applyFont="1" applyFill="1" applyBorder="1" applyAlignment="1">
      <alignment horizontal="center"/>
    </xf>
  </cellXfs>
  <cellStyles count="7">
    <cellStyle name="Millares 2" xfId="1"/>
    <cellStyle name="Moneda" xfId="2" builtinId="4"/>
    <cellStyle name="Moneda 3" xfId="3"/>
    <cellStyle name="Normal" xfId="0" builtinId="0"/>
    <cellStyle name="Normal 3" xfId="4"/>
    <cellStyle name="Normal_Hoja1" xfId="5"/>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66"/>
  <sheetViews>
    <sheetView tabSelected="1" view="pageBreakPreview" zoomScale="85" zoomScaleNormal="85" zoomScaleSheetLayoutView="85" workbookViewId="0">
      <selection activeCell="T37" sqref="T37"/>
    </sheetView>
  </sheetViews>
  <sheetFormatPr baseColWidth="10" defaultRowHeight="15" x14ac:dyDescent="0.25"/>
  <cols>
    <col min="1" max="1" width="11.140625" style="3" customWidth="1"/>
    <col min="2" max="2" width="18.5703125" style="2" customWidth="1"/>
    <col min="3" max="3" width="10.85546875" style="2" customWidth="1"/>
    <col min="4" max="4" width="11.5703125" style="2" customWidth="1"/>
    <col min="5" max="5" width="10.42578125" style="2" customWidth="1"/>
    <col min="6" max="6" width="14.140625" style="2" customWidth="1"/>
    <col min="7" max="7" width="15.42578125" style="2" customWidth="1"/>
    <col min="8" max="8" width="12.42578125" style="2" customWidth="1"/>
    <col min="9" max="9" width="15.7109375" style="2" customWidth="1"/>
    <col min="10" max="10" width="13.5703125" style="5" customWidth="1"/>
    <col min="11" max="11" width="14.42578125" style="5" customWidth="1"/>
    <col min="12" max="12" width="14.7109375" style="6" customWidth="1"/>
    <col min="13" max="13" width="13.5703125" style="6" customWidth="1"/>
    <col min="14" max="14" width="17.85546875" style="5" customWidth="1"/>
    <col min="15" max="15" width="17.7109375" style="5" customWidth="1"/>
    <col min="16" max="16" width="20" style="5" customWidth="1"/>
    <col min="17" max="17" width="15.85546875" style="5" customWidth="1"/>
    <col min="18" max="18" width="13.85546875" style="3" customWidth="1"/>
    <col min="19" max="19" width="9.140625" style="3" customWidth="1"/>
    <col min="20" max="20" width="15" style="3" customWidth="1"/>
    <col min="21" max="21" width="54.42578125" style="3" customWidth="1"/>
    <col min="22" max="256" width="9.140625" style="3" customWidth="1"/>
    <col min="257" max="16384" width="11.42578125" style="3"/>
  </cols>
  <sheetData>
    <row r="1" spans="1:21" s="2" customFormat="1" x14ac:dyDescent="0.2">
      <c r="A1" s="1" t="s">
        <v>0</v>
      </c>
      <c r="B1" s="1"/>
      <c r="C1" s="1"/>
      <c r="D1" s="1"/>
      <c r="E1" s="1"/>
      <c r="F1" s="1"/>
      <c r="G1" s="1"/>
      <c r="H1" s="1"/>
      <c r="I1" s="1"/>
      <c r="J1" s="1"/>
      <c r="K1" s="1"/>
      <c r="L1" s="1"/>
      <c r="M1" s="1"/>
      <c r="N1" s="1"/>
      <c r="O1" s="1"/>
      <c r="P1" s="1"/>
      <c r="Q1" s="1"/>
    </row>
    <row r="2" spans="1:21" s="2" customFormat="1" ht="14.25" x14ac:dyDescent="0.2">
      <c r="J2" s="5"/>
      <c r="K2" s="5"/>
      <c r="L2" s="6"/>
      <c r="M2" s="6"/>
      <c r="N2" s="5"/>
      <c r="O2" s="5"/>
      <c r="P2" s="5"/>
      <c r="Q2" s="5"/>
    </row>
    <row r="3" spans="1:21" s="2" customFormat="1" ht="14.25" x14ac:dyDescent="0.2">
      <c r="A3" s="4" t="s">
        <v>1</v>
      </c>
      <c r="J3" s="5"/>
      <c r="K3" s="5"/>
      <c r="L3" s="6"/>
      <c r="M3" s="6"/>
      <c r="N3" s="5"/>
      <c r="O3" s="5"/>
      <c r="P3" s="5"/>
      <c r="Q3" s="5"/>
    </row>
    <row r="4" spans="1:21" s="2" customFormat="1" ht="6" customHeight="1" x14ac:dyDescent="0.2">
      <c r="J4" s="5"/>
      <c r="K4" s="5"/>
      <c r="L4" s="6"/>
      <c r="M4" s="6"/>
      <c r="N4" s="5"/>
      <c r="O4" s="5"/>
      <c r="P4" s="5"/>
      <c r="Q4" s="5"/>
    </row>
    <row r="5" spans="1:21" s="2" customFormat="1" ht="20.100000000000001" customHeight="1" x14ac:dyDescent="0.25">
      <c r="A5" s="2" t="s">
        <v>2</v>
      </c>
      <c r="B5" s="110"/>
      <c r="C5" s="111"/>
      <c r="D5" s="111"/>
      <c r="E5" s="111"/>
      <c r="F5" s="111"/>
      <c r="G5" s="111"/>
      <c r="H5" s="111"/>
      <c r="I5" s="111"/>
      <c r="J5" s="111"/>
      <c r="K5" s="112"/>
      <c r="L5" s="7" t="s">
        <v>3</v>
      </c>
      <c r="M5" s="115"/>
      <c r="N5" s="116"/>
      <c r="O5" s="2" t="s">
        <v>4</v>
      </c>
      <c r="P5" s="51"/>
      <c r="Q5" s="52"/>
    </row>
    <row r="6" spans="1:21" s="2" customFormat="1" ht="6" customHeight="1" x14ac:dyDescent="0.2">
      <c r="J6" s="5"/>
      <c r="K6" s="5"/>
      <c r="L6" s="6"/>
      <c r="M6" s="6"/>
      <c r="N6" s="5"/>
      <c r="O6" s="5"/>
      <c r="P6" s="5"/>
      <c r="Q6" s="5"/>
    </row>
    <row r="7" spans="1:21" s="2" customFormat="1" ht="20.100000000000001" customHeight="1" x14ac:dyDescent="0.25">
      <c r="A7" s="8" t="s">
        <v>5</v>
      </c>
      <c r="B7" s="8"/>
      <c r="D7" s="30"/>
      <c r="E7" s="31"/>
      <c r="F7" s="31"/>
      <c r="G7" s="31"/>
      <c r="H7" s="31"/>
      <c r="I7" s="31"/>
      <c r="J7" s="31"/>
      <c r="K7" s="31"/>
      <c r="L7" s="31"/>
      <c r="M7" s="31"/>
      <c r="N7" s="31"/>
      <c r="O7" s="31"/>
      <c r="P7" s="31"/>
      <c r="Q7" s="31"/>
    </row>
    <row r="8" spans="1:21" s="2" customFormat="1" ht="6" customHeight="1" x14ac:dyDescent="0.2">
      <c r="J8" s="5"/>
      <c r="K8" s="5"/>
      <c r="L8" s="6"/>
      <c r="M8" s="6"/>
      <c r="N8" s="5"/>
      <c r="O8" s="5"/>
      <c r="P8" s="5"/>
      <c r="Q8" s="5"/>
    </row>
    <row r="9" spans="1:21" s="2" customFormat="1" ht="20.100000000000001" customHeight="1" x14ac:dyDescent="0.25">
      <c r="A9" s="2" t="s">
        <v>6</v>
      </c>
      <c r="B9" s="9"/>
      <c r="C9" s="10" t="s">
        <v>7</v>
      </c>
      <c r="D9" s="10"/>
      <c r="E9" s="30"/>
      <c r="F9" s="31"/>
      <c r="G9" s="31"/>
      <c r="H9" s="31"/>
      <c r="I9" s="31"/>
      <c r="J9" s="49"/>
      <c r="K9" s="11" t="s">
        <v>8</v>
      </c>
      <c r="L9" s="12"/>
      <c r="M9" s="12"/>
      <c r="N9" s="32"/>
      <c r="O9" s="115"/>
      <c r="P9" s="117"/>
      <c r="Q9" s="116"/>
    </row>
    <row r="10" spans="1:21" s="2" customFormat="1" ht="5.25" customHeight="1" x14ac:dyDescent="0.2">
      <c r="J10" s="5"/>
      <c r="K10" s="5"/>
      <c r="L10" s="6"/>
      <c r="M10" s="6"/>
      <c r="N10" s="5"/>
      <c r="O10" s="5"/>
      <c r="P10" s="5"/>
      <c r="Q10" s="5"/>
    </row>
    <row r="11" spans="1:21" s="2" customFormat="1" ht="20.100000000000001" customHeight="1" x14ac:dyDescent="0.25">
      <c r="A11" s="2" t="s">
        <v>9</v>
      </c>
      <c r="B11" s="9"/>
      <c r="C11" s="13" t="s">
        <v>10</v>
      </c>
      <c r="D11" s="13"/>
      <c r="E11" s="10"/>
      <c r="F11" s="30"/>
      <c r="G11" s="31"/>
      <c r="H11" s="33"/>
      <c r="I11" s="34"/>
      <c r="J11" s="14" t="s">
        <v>11</v>
      </c>
      <c r="K11" s="14"/>
      <c r="L11" s="14"/>
      <c r="M11" s="115"/>
      <c r="N11" s="117"/>
      <c r="O11" s="116"/>
      <c r="P11" s="15" t="s">
        <v>38</v>
      </c>
    </row>
    <row r="12" spans="1:21" s="2" customFormat="1" ht="38.25" customHeight="1" x14ac:dyDescent="0.2">
      <c r="A12" s="113" t="s">
        <v>39</v>
      </c>
      <c r="B12" s="113"/>
      <c r="C12" s="113"/>
      <c r="D12" s="113"/>
      <c r="E12" s="113"/>
      <c r="F12" s="113"/>
      <c r="G12" s="113"/>
      <c r="H12" s="113"/>
      <c r="I12" s="113"/>
      <c r="J12" s="113"/>
      <c r="K12" s="113"/>
      <c r="L12" s="113"/>
      <c r="M12" s="113"/>
      <c r="N12" s="113"/>
      <c r="O12" s="113"/>
      <c r="P12" s="113"/>
      <c r="Q12" s="113"/>
      <c r="R12" s="29"/>
      <c r="S12" s="29"/>
      <c r="T12" s="29"/>
      <c r="U12" s="29"/>
    </row>
    <row r="13" spans="1:21" s="2" customFormat="1" ht="14.25" x14ac:dyDescent="0.2">
      <c r="J13" s="5"/>
      <c r="K13" s="5"/>
      <c r="L13" s="6"/>
      <c r="M13" s="6"/>
      <c r="N13" s="5"/>
      <c r="O13" s="5"/>
      <c r="P13" s="5"/>
      <c r="Q13" s="5"/>
    </row>
    <row r="14" spans="1:21" s="2" customFormat="1" ht="27.75" customHeight="1" x14ac:dyDescent="0.2">
      <c r="A14" s="114" t="s">
        <v>45</v>
      </c>
      <c r="B14" s="114"/>
      <c r="C14" s="114"/>
      <c r="D14" s="114"/>
      <c r="E14" s="114"/>
      <c r="F14" s="114"/>
      <c r="G14" s="114"/>
      <c r="H14" s="114"/>
      <c r="I14" s="114"/>
      <c r="J14" s="114"/>
      <c r="K14" s="114"/>
      <c r="L14" s="114"/>
      <c r="M14" s="114"/>
      <c r="N14" s="114"/>
      <c r="O14" s="114"/>
      <c r="P14" s="114"/>
      <c r="Q14" s="114"/>
      <c r="R14" s="17"/>
      <c r="S14" s="17"/>
      <c r="T14" s="17"/>
      <c r="U14" s="17"/>
    </row>
    <row r="15" spans="1:21" ht="7.5" customHeight="1" thickBot="1" x14ac:dyDescent="0.3">
      <c r="I15" s="5"/>
      <c r="Q15" s="2"/>
    </row>
    <row r="16" spans="1:21" s="16" customFormat="1" ht="29.25" x14ac:dyDescent="0.25">
      <c r="B16" s="2"/>
      <c r="C16" s="108"/>
      <c r="D16" s="118"/>
      <c r="E16" s="118"/>
      <c r="F16" s="118"/>
      <c r="G16" s="118"/>
      <c r="H16" s="118"/>
      <c r="I16" s="46" t="s">
        <v>12</v>
      </c>
      <c r="J16" s="2"/>
    </row>
    <row r="17" spans="1:20" s="16" customFormat="1" ht="32.25" customHeight="1" x14ac:dyDescent="0.25">
      <c r="B17" s="2"/>
      <c r="C17" s="106" t="str">
        <f>+A22</f>
        <v>LOT 1:  Subministrament de jaqueta tècnica amb folre extraïble, polos de màniga llarga i polos de màniga curta</v>
      </c>
      <c r="D17" s="109"/>
      <c r="E17" s="109"/>
      <c r="F17" s="109"/>
      <c r="G17" s="109"/>
      <c r="H17" s="109"/>
      <c r="I17" s="47"/>
      <c r="J17" s="2"/>
    </row>
    <row r="18" spans="1:20" s="16" customFormat="1" ht="32.25" customHeight="1" x14ac:dyDescent="0.25">
      <c r="B18" s="2"/>
      <c r="C18" s="106" t="str">
        <f>+A37</f>
        <v>LOT 2:  Subministrament armilla reflectora</v>
      </c>
      <c r="D18" s="109"/>
      <c r="E18" s="109"/>
      <c r="F18" s="109"/>
      <c r="G18" s="109"/>
      <c r="H18" s="109"/>
      <c r="I18" s="55"/>
      <c r="J18" s="2"/>
    </row>
    <row r="19" spans="1:20" s="16" customFormat="1" ht="32.25" customHeight="1" thickBot="1" x14ac:dyDescent="0.3">
      <c r="B19" s="2"/>
      <c r="C19" s="106" t="str">
        <f>+A49</f>
        <v>LOT 3: Subministrament gorres 5 pics</v>
      </c>
      <c r="D19" s="109"/>
      <c r="E19" s="109"/>
      <c r="F19" s="109"/>
      <c r="G19" s="109"/>
      <c r="H19" s="109"/>
      <c r="I19" s="48"/>
      <c r="J19" s="2"/>
    </row>
    <row r="20" spans="1:20" x14ac:dyDescent="0.25">
      <c r="C20" s="56" t="s">
        <v>13</v>
      </c>
      <c r="D20" s="5"/>
      <c r="E20" s="5"/>
      <c r="F20" s="5"/>
      <c r="G20" s="5"/>
      <c r="H20" s="5"/>
      <c r="J20" s="2"/>
      <c r="R20" s="18"/>
    </row>
    <row r="21" spans="1:20" s="21" customFormat="1" ht="17.25" customHeight="1" x14ac:dyDescent="0.25">
      <c r="A21" s="57"/>
      <c r="B21" s="58"/>
      <c r="C21" s="58"/>
      <c r="D21" s="58"/>
      <c r="E21" s="58"/>
      <c r="F21" s="58"/>
      <c r="G21" s="58"/>
      <c r="H21" s="58"/>
      <c r="I21" s="59"/>
      <c r="J21" s="58"/>
      <c r="K21" s="58"/>
      <c r="L21" s="60"/>
      <c r="M21" s="60"/>
      <c r="N21" s="61"/>
      <c r="O21" s="59"/>
      <c r="P21" s="20"/>
      <c r="Q21" s="20"/>
      <c r="T21" s="22"/>
    </row>
    <row r="22" spans="1:20" s="23" customFormat="1" ht="24" customHeight="1" x14ac:dyDescent="0.25">
      <c r="A22" s="62" t="s">
        <v>35</v>
      </c>
      <c r="B22" s="63"/>
      <c r="C22" s="63"/>
      <c r="D22" s="63"/>
      <c r="E22" s="63"/>
      <c r="F22" s="63"/>
      <c r="G22" s="63"/>
      <c r="H22" s="64"/>
      <c r="I22" s="64"/>
      <c r="J22" s="64"/>
      <c r="K22" s="64"/>
      <c r="L22" s="64"/>
      <c r="M22" s="64"/>
      <c r="N22" s="64"/>
      <c r="O22" s="63"/>
    </row>
    <row r="23" spans="1:20" s="23" customFormat="1" ht="29.25" customHeight="1" x14ac:dyDescent="0.2">
      <c r="A23" s="65" t="s">
        <v>40</v>
      </c>
      <c r="B23" s="63"/>
      <c r="C23" s="63"/>
      <c r="D23" s="63"/>
      <c r="E23" s="63"/>
      <c r="F23" s="63"/>
      <c r="G23" s="63"/>
      <c r="H23" s="64"/>
      <c r="I23" s="64"/>
      <c r="J23" s="64"/>
      <c r="K23" s="64"/>
      <c r="L23" s="64"/>
      <c r="M23" s="64"/>
      <c r="N23" s="64"/>
      <c r="O23" s="63"/>
    </row>
    <row r="24" spans="1:20" s="23" customFormat="1" ht="18.75" customHeight="1" thickBot="1" x14ac:dyDescent="0.25">
      <c r="A24" s="63"/>
      <c r="B24" s="77"/>
      <c r="C24" s="77"/>
      <c r="D24" s="78"/>
      <c r="E24" s="78"/>
      <c r="F24" s="78"/>
      <c r="G24" s="78"/>
      <c r="H24" s="78"/>
      <c r="I24" s="78"/>
      <c r="J24" s="64"/>
      <c r="K24" s="78"/>
      <c r="L24" s="78"/>
      <c r="M24" s="78"/>
      <c r="N24" s="78"/>
      <c r="O24" s="63"/>
    </row>
    <row r="25" spans="1:20" s="23" customFormat="1" ht="63.75" x14ac:dyDescent="0.2">
      <c r="B25" s="81" t="s">
        <v>23</v>
      </c>
      <c r="C25" s="82" t="s">
        <v>46</v>
      </c>
      <c r="D25" s="83" t="s">
        <v>33</v>
      </c>
      <c r="E25" s="83" t="s">
        <v>24</v>
      </c>
      <c r="F25" s="83" t="s">
        <v>34</v>
      </c>
      <c r="G25" s="83" t="s">
        <v>25</v>
      </c>
      <c r="H25" s="83" t="s">
        <v>26</v>
      </c>
      <c r="I25" s="84" t="s">
        <v>27</v>
      </c>
      <c r="J25" s="92"/>
      <c r="K25" s="37" t="s">
        <v>20</v>
      </c>
      <c r="L25" s="38" t="s">
        <v>21</v>
      </c>
      <c r="M25" s="39" t="s">
        <v>14</v>
      </c>
      <c r="N25" s="43" t="s">
        <v>19</v>
      </c>
    </row>
    <row r="26" spans="1:20" s="24" customFormat="1" ht="25.5" customHeight="1" x14ac:dyDescent="0.2">
      <c r="A26" s="23"/>
      <c r="B26" s="85" t="s">
        <v>28</v>
      </c>
      <c r="C26" s="35">
        <v>330</v>
      </c>
      <c r="D26" s="36">
        <v>322</v>
      </c>
      <c r="E26" s="53">
        <f>+D26*0.21</f>
        <v>67.62</v>
      </c>
      <c r="F26" s="36">
        <f>+D26+E26</f>
        <v>389.62</v>
      </c>
      <c r="G26" s="45">
        <f>+D26*C26</f>
        <v>106260</v>
      </c>
      <c r="H26" s="41">
        <f>+G26*0.21</f>
        <v>22314.6</v>
      </c>
      <c r="I26" s="86">
        <f>+G26+H26</f>
        <v>128574.6</v>
      </c>
      <c r="J26" s="92"/>
      <c r="K26" s="40"/>
      <c r="L26" s="42">
        <f>C26*K26</f>
        <v>0</v>
      </c>
      <c r="M26" s="42">
        <f>L26*0.21</f>
        <v>0</v>
      </c>
      <c r="N26" s="44">
        <f>L26+M26</f>
        <v>0</v>
      </c>
      <c r="P26" s="54"/>
    </row>
    <row r="27" spans="1:20" s="24" customFormat="1" ht="25.5" customHeight="1" x14ac:dyDescent="0.2">
      <c r="A27" s="23"/>
      <c r="B27" s="85" t="s">
        <v>29</v>
      </c>
      <c r="C27" s="35">
        <v>805</v>
      </c>
      <c r="D27" s="36">
        <v>61</v>
      </c>
      <c r="E27" s="36">
        <f>+D27*0.21</f>
        <v>12.809999999999999</v>
      </c>
      <c r="F27" s="36">
        <f>+D27+E27</f>
        <v>73.81</v>
      </c>
      <c r="G27" s="45">
        <f>+D27*C27</f>
        <v>49105</v>
      </c>
      <c r="H27" s="41">
        <f>+G27*0.21</f>
        <v>10312.049999999999</v>
      </c>
      <c r="I27" s="86">
        <f>+G27+H27</f>
        <v>59417.05</v>
      </c>
      <c r="J27" s="92"/>
      <c r="K27" s="40"/>
      <c r="L27" s="42">
        <f>C27*K27</f>
        <v>0</v>
      </c>
      <c r="M27" s="42">
        <f>L27*0.21</f>
        <v>0</v>
      </c>
      <c r="N27" s="44">
        <f>L27+M27</f>
        <v>0</v>
      </c>
      <c r="P27" s="54"/>
    </row>
    <row r="28" spans="1:20" s="24" customFormat="1" ht="25.5" customHeight="1" x14ac:dyDescent="0.2">
      <c r="A28" s="23"/>
      <c r="B28" s="85" t="s">
        <v>30</v>
      </c>
      <c r="C28" s="35">
        <v>775</v>
      </c>
      <c r="D28" s="36">
        <v>66</v>
      </c>
      <c r="E28" s="36">
        <f>+D28*0.21</f>
        <v>13.86</v>
      </c>
      <c r="F28" s="36">
        <f>+D28+E28</f>
        <v>79.86</v>
      </c>
      <c r="G28" s="45">
        <f>+D28*C28</f>
        <v>51150</v>
      </c>
      <c r="H28" s="41">
        <f>+G28*0.21</f>
        <v>10741.5</v>
      </c>
      <c r="I28" s="86">
        <f>+G28+H28</f>
        <v>61891.5</v>
      </c>
      <c r="J28" s="92"/>
      <c r="K28" s="40"/>
      <c r="L28" s="42">
        <f>C28*K28</f>
        <v>0</v>
      </c>
      <c r="M28" s="42">
        <f>L28*0.21</f>
        <v>0</v>
      </c>
      <c r="N28" s="44">
        <f>L28+M28</f>
        <v>0</v>
      </c>
      <c r="P28" s="54"/>
    </row>
    <row r="29" spans="1:20" s="24" customFormat="1" ht="30.75" customHeight="1" thickBot="1" x14ac:dyDescent="0.25">
      <c r="A29" s="23"/>
      <c r="B29" s="87" t="s">
        <v>18</v>
      </c>
      <c r="C29" s="88"/>
      <c r="D29" s="88"/>
      <c r="E29" s="88"/>
      <c r="F29" s="89"/>
      <c r="G29" s="90">
        <f>SUM(G26:G28)</f>
        <v>206515</v>
      </c>
      <c r="H29" s="90">
        <f>SUM(H26:H28)</f>
        <v>43368.149999999994</v>
      </c>
      <c r="I29" s="91">
        <f>SUM(I26:I28)</f>
        <v>249883.15000000002</v>
      </c>
      <c r="J29" s="92"/>
      <c r="K29" s="50" t="s">
        <v>22</v>
      </c>
      <c r="L29" s="96">
        <f>SUM(L26:L28)</f>
        <v>0</v>
      </c>
      <c r="M29" s="96">
        <f>SUM(M26:M28)</f>
        <v>0</v>
      </c>
      <c r="N29" s="97">
        <f>SUM(N26:N28)</f>
        <v>0</v>
      </c>
    </row>
    <row r="30" spans="1:20" s="23" customFormat="1" ht="18" customHeight="1" x14ac:dyDescent="0.2">
      <c r="A30" s="63"/>
      <c r="B30" s="79"/>
      <c r="C30" s="79"/>
      <c r="D30" s="79"/>
      <c r="E30" s="79"/>
      <c r="F30" s="79"/>
      <c r="G30" s="79"/>
      <c r="H30" s="80"/>
      <c r="I30" s="80"/>
      <c r="J30" s="69"/>
      <c r="K30" s="79" t="s">
        <v>17</v>
      </c>
      <c r="L30" s="93"/>
      <c r="M30" s="94"/>
      <c r="N30" s="95"/>
      <c r="O30" s="63"/>
    </row>
    <row r="31" spans="1:20" s="23" customFormat="1" ht="18" customHeight="1" thickBot="1" x14ac:dyDescent="0.25">
      <c r="A31" s="63"/>
      <c r="B31" s="101"/>
      <c r="C31" s="101"/>
      <c r="D31" s="101"/>
      <c r="E31" s="101"/>
      <c r="F31" s="101"/>
      <c r="G31" s="101"/>
      <c r="H31" s="102"/>
      <c r="I31" s="80"/>
      <c r="J31" s="69"/>
      <c r="K31" s="79"/>
      <c r="L31" s="93"/>
      <c r="M31" s="94"/>
      <c r="N31" s="95"/>
      <c r="O31" s="63"/>
    </row>
    <row r="32" spans="1:20" s="16" customFormat="1" ht="16.5" x14ac:dyDescent="0.25">
      <c r="B32" s="107"/>
      <c r="C32" s="107"/>
      <c r="D32" s="107"/>
      <c r="E32" s="107"/>
      <c r="F32" s="107"/>
      <c r="G32" s="107"/>
      <c r="H32" s="108"/>
      <c r="I32" s="46" t="s">
        <v>42</v>
      </c>
      <c r="J32" s="2"/>
    </row>
    <row r="33" spans="1:17" s="16" customFormat="1" ht="55.5" customHeight="1" x14ac:dyDescent="0.25">
      <c r="B33" s="105" t="s">
        <v>41</v>
      </c>
      <c r="C33" s="105"/>
      <c r="D33" s="105"/>
      <c r="E33" s="105"/>
      <c r="F33" s="105"/>
      <c r="G33" s="105"/>
      <c r="H33" s="106"/>
      <c r="I33" s="47"/>
      <c r="J33" s="2"/>
    </row>
    <row r="34" spans="1:17" s="16" customFormat="1" ht="78" customHeight="1" thickBot="1" x14ac:dyDescent="0.3">
      <c r="B34" s="105" t="s">
        <v>43</v>
      </c>
      <c r="C34" s="105"/>
      <c r="D34" s="105"/>
      <c r="E34" s="105"/>
      <c r="F34" s="105"/>
      <c r="G34" s="105"/>
      <c r="H34" s="106"/>
      <c r="I34" s="48"/>
      <c r="J34" s="2"/>
    </row>
    <row r="35" spans="1:17" s="23" customFormat="1" ht="18" customHeight="1" x14ac:dyDescent="0.2">
      <c r="A35" s="63"/>
      <c r="B35" s="56" t="s">
        <v>44</v>
      </c>
      <c r="C35" s="79"/>
      <c r="D35" s="79"/>
      <c r="E35" s="79"/>
      <c r="F35" s="79"/>
      <c r="G35" s="80"/>
      <c r="H35" s="80"/>
      <c r="I35" s="69"/>
      <c r="J35" s="79"/>
      <c r="K35" s="93"/>
      <c r="L35" s="94"/>
      <c r="M35" s="95"/>
      <c r="N35" s="63"/>
    </row>
    <row r="36" spans="1:17" x14ac:dyDescent="0.25">
      <c r="A36" s="63"/>
      <c r="B36" s="67"/>
      <c r="C36" s="67"/>
      <c r="D36" s="67"/>
      <c r="E36" s="67"/>
      <c r="F36" s="67"/>
      <c r="G36" s="67"/>
      <c r="H36" s="58"/>
      <c r="I36" s="58"/>
      <c r="J36" s="59"/>
      <c r="K36" s="59"/>
      <c r="L36" s="72"/>
      <c r="M36" s="72"/>
      <c r="N36" s="59"/>
      <c r="O36" s="59"/>
    </row>
    <row r="37" spans="1:17" s="23" customFormat="1" ht="24" customHeight="1" x14ac:dyDescent="0.25">
      <c r="A37" s="62" t="s">
        <v>36</v>
      </c>
      <c r="B37" s="63"/>
      <c r="C37" s="63"/>
      <c r="D37" s="63"/>
      <c r="E37" s="63"/>
      <c r="F37" s="63"/>
      <c r="G37" s="63"/>
      <c r="H37" s="64"/>
      <c r="I37" s="64"/>
      <c r="J37" s="64"/>
      <c r="K37" s="64"/>
      <c r="L37" s="64"/>
      <c r="M37" s="64"/>
      <c r="N37" s="64"/>
      <c r="O37" s="63"/>
    </row>
    <row r="38" spans="1:17" s="23" customFormat="1" ht="29.25" customHeight="1" x14ac:dyDescent="0.2">
      <c r="A38" s="65" t="str">
        <f>+A23</f>
        <v>Criteri d'adjudicació 1: Baixa econòmica</v>
      </c>
      <c r="B38" s="63"/>
      <c r="C38" s="63"/>
      <c r="D38" s="63"/>
      <c r="E38" s="63"/>
      <c r="F38" s="63"/>
      <c r="G38" s="63"/>
      <c r="H38" s="64"/>
      <c r="I38" s="64"/>
      <c r="J38" s="64"/>
      <c r="K38" s="64"/>
      <c r="L38" s="64"/>
      <c r="M38" s="64"/>
      <c r="N38" s="64"/>
      <c r="O38" s="63"/>
    </row>
    <row r="39" spans="1:17" s="23" customFormat="1" ht="18.75" customHeight="1" thickBot="1" x14ac:dyDescent="0.25">
      <c r="A39" s="63"/>
      <c r="B39" s="77"/>
      <c r="C39" s="77"/>
      <c r="D39" s="78"/>
      <c r="E39" s="78"/>
      <c r="F39" s="78"/>
      <c r="G39" s="78"/>
      <c r="H39" s="78"/>
      <c r="I39" s="78"/>
      <c r="J39" s="64"/>
      <c r="K39" s="78"/>
      <c r="L39" s="78"/>
      <c r="M39" s="78"/>
      <c r="N39" s="78"/>
      <c r="O39" s="63"/>
    </row>
    <row r="40" spans="1:17" s="23" customFormat="1" ht="63.75" x14ac:dyDescent="0.2">
      <c r="B40" s="81" t="s">
        <v>23</v>
      </c>
      <c r="C40" s="82" t="s">
        <v>46</v>
      </c>
      <c r="D40" s="83" t="s">
        <v>33</v>
      </c>
      <c r="E40" s="83" t="s">
        <v>24</v>
      </c>
      <c r="F40" s="83" t="s">
        <v>34</v>
      </c>
      <c r="G40" s="83" t="s">
        <v>25</v>
      </c>
      <c r="H40" s="83" t="s">
        <v>26</v>
      </c>
      <c r="I40" s="84" t="s">
        <v>27</v>
      </c>
      <c r="J40" s="28"/>
      <c r="K40" s="37" t="s">
        <v>20</v>
      </c>
      <c r="L40" s="38" t="s">
        <v>21</v>
      </c>
      <c r="M40" s="39" t="s">
        <v>14</v>
      </c>
      <c r="N40" s="43" t="s">
        <v>19</v>
      </c>
    </row>
    <row r="41" spans="1:17" s="24" customFormat="1" ht="25.5" customHeight="1" x14ac:dyDescent="0.2">
      <c r="A41" s="23"/>
      <c r="B41" s="85" t="s">
        <v>31</v>
      </c>
      <c r="C41" s="35">
        <v>85</v>
      </c>
      <c r="D41" s="36">
        <v>35</v>
      </c>
      <c r="E41" s="53">
        <f>+D41*0.21</f>
        <v>7.35</v>
      </c>
      <c r="F41" s="36">
        <f>+D41+E41</f>
        <v>42.35</v>
      </c>
      <c r="G41" s="45">
        <f>+D41*C41</f>
        <v>2975</v>
      </c>
      <c r="H41" s="41">
        <f>+G41*0.21</f>
        <v>624.75</v>
      </c>
      <c r="I41" s="86">
        <f>+G41+H41</f>
        <v>3599.75</v>
      </c>
      <c r="J41" s="28"/>
      <c r="K41" s="40"/>
      <c r="L41" s="42">
        <f>C41*K41</f>
        <v>0</v>
      </c>
      <c r="M41" s="42">
        <f>L41*0.21</f>
        <v>0</v>
      </c>
      <c r="N41" s="44">
        <f>L41+M41</f>
        <v>0</v>
      </c>
      <c r="P41" s="54"/>
    </row>
    <row r="42" spans="1:17" s="24" customFormat="1" ht="30.75" customHeight="1" thickBot="1" x14ac:dyDescent="0.25">
      <c r="A42" s="23"/>
      <c r="B42" s="87" t="s">
        <v>18</v>
      </c>
      <c r="C42" s="88"/>
      <c r="D42" s="88"/>
      <c r="E42" s="88"/>
      <c r="F42" s="89"/>
      <c r="G42" s="90">
        <f>SUM(G41:G41)</f>
        <v>2975</v>
      </c>
      <c r="H42" s="90">
        <f>SUM(H41:H41)</f>
        <v>624.75</v>
      </c>
      <c r="I42" s="91">
        <f>SUM(I41:I41)</f>
        <v>3599.75</v>
      </c>
      <c r="J42" s="28"/>
      <c r="K42" s="50" t="s">
        <v>22</v>
      </c>
      <c r="L42" s="96">
        <f>SUM(L41:L41)</f>
        <v>0</v>
      </c>
      <c r="M42" s="96">
        <f>SUM(M41:M41)</f>
        <v>0</v>
      </c>
      <c r="N42" s="97">
        <f>SUM(N41:N41)</f>
        <v>0</v>
      </c>
    </row>
    <row r="43" spans="1:17" s="23" customFormat="1" ht="18" customHeight="1" x14ac:dyDescent="0.2">
      <c r="A43" s="63"/>
      <c r="B43" s="79"/>
      <c r="C43" s="79"/>
      <c r="D43" s="79"/>
      <c r="E43" s="79"/>
      <c r="F43" s="79"/>
      <c r="G43" s="79"/>
      <c r="H43" s="80"/>
      <c r="I43" s="80"/>
      <c r="J43" s="69"/>
      <c r="K43" s="79" t="s">
        <v>17</v>
      </c>
      <c r="L43" s="93"/>
      <c r="M43" s="94"/>
      <c r="N43" s="95"/>
      <c r="O43" s="63"/>
      <c r="P43" s="63"/>
      <c r="Q43" s="63"/>
    </row>
    <row r="44" spans="1:17" ht="15.75" thickBot="1" x14ac:dyDescent="0.3">
      <c r="A44" s="63"/>
      <c r="B44" s="74"/>
      <c r="C44" s="74"/>
      <c r="D44" s="74"/>
      <c r="E44" s="74"/>
      <c r="F44" s="74"/>
      <c r="G44" s="74"/>
      <c r="H44" s="58"/>
      <c r="I44" s="58"/>
      <c r="J44" s="59"/>
      <c r="K44" s="59"/>
      <c r="L44" s="72"/>
      <c r="M44" s="72"/>
      <c r="N44" s="59"/>
      <c r="O44" s="59"/>
      <c r="P44" s="59"/>
      <c r="Q44" s="59"/>
    </row>
    <row r="45" spans="1:17" s="16" customFormat="1" ht="17.25" thickBot="1" x14ac:dyDescent="0.3">
      <c r="B45" s="107"/>
      <c r="C45" s="107"/>
      <c r="D45" s="107"/>
      <c r="E45" s="107"/>
      <c r="F45" s="107"/>
      <c r="G45" s="107"/>
      <c r="H45" s="108"/>
      <c r="I45" s="103" t="s">
        <v>42</v>
      </c>
      <c r="J45" s="2"/>
    </row>
    <row r="46" spans="1:17" s="16" customFormat="1" ht="55.5" customHeight="1" thickBot="1" x14ac:dyDescent="0.3">
      <c r="B46" s="105" t="s">
        <v>41</v>
      </c>
      <c r="C46" s="105"/>
      <c r="D46" s="105"/>
      <c r="E46" s="105"/>
      <c r="F46" s="105"/>
      <c r="G46" s="105"/>
      <c r="H46" s="106"/>
      <c r="I46" s="104"/>
      <c r="J46" s="2"/>
    </row>
    <row r="47" spans="1:17" s="23" customFormat="1" ht="18" customHeight="1" x14ac:dyDescent="0.2">
      <c r="A47" s="63"/>
      <c r="B47" s="56" t="s">
        <v>44</v>
      </c>
      <c r="C47" s="79"/>
      <c r="D47" s="79"/>
      <c r="E47" s="79"/>
      <c r="F47" s="79"/>
      <c r="G47" s="80"/>
      <c r="H47" s="80"/>
      <c r="I47" s="94"/>
      <c r="J47" s="79"/>
      <c r="K47" s="93"/>
      <c r="L47" s="94"/>
      <c r="M47" s="95"/>
      <c r="N47" s="63"/>
    </row>
    <row r="48" spans="1:17" x14ac:dyDescent="0.25">
      <c r="A48" s="63"/>
      <c r="B48" s="74"/>
      <c r="C48" s="74"/>
      <c r="D48" s="74"/>
      <c r="E48" s="74"/>
      <c r="F48" s="74"/>
      <c r="G48" s="74"/>
      <c r="H48" s="58"/>
      <c r="I48" s="58"/>
      <c r="J48" s="59"/>
      <c r="K48" s="59"/>
      <c r="L48" s="72"/>
      <c r="M48" s="72"/>
      <c r="N48" s="59"/>
      <c r="O48" s="59"/>
      <c r="P48" s="59"/>
      <c r="Q48" s="59"/>
    </row>
    <row r="49" spans="1:17" s="23" customFormat="1" ht="24" customHeight="1" x14ac:dyDescent="0.25">
      <c r="A49" s="62" t="s">
        <v>37</v>
      </c>
      <c r="B49" s="63"/>
      <c r="C49" s="63"/>
      <c r="D49" s="63"/>
      <c r="E49" s="63"/>
      <c r="F49" s="63"/>
      <c r="G49" s="63"/>
      <c r="H49" s="64"/>
      <c r="I49" s="64"/>
      <c r="J49" s="64"/>
      <c r="K49" s="64"/>
      <c r="L49" s="64"/>
      <c r="M49" s="64"/>
      <c r="N49" s="64"/>
      <c r="O49" s="63"/>
      <c r="P49" s="63"/>
      <c r="Q49" s="63"/>
    </row>
    <row r="50" spans="1:17" s="23" customFormat="1" ht="29.25" customHeight="1" x14ac:dyDescent="0.2">
      <c r="A50" s="65" t="str">
        <f>+A38</f>
        <v>Criteri d'adjudicació 1: Baixa econòmica</v>
      </c>
      <c r="B50" s="63"/>
      <c r="C50" s="63"/>
      <c r="D50" s="63"/>
      <c r="E50" s="63"/>
      <c r="F50" s="63"/>
      <c r="G50" s="63"/>
      <c r="H50" s="64"/>
      <c r="I50" s="64"/>
      <c r="J50" s="64"/>
      <c r="K50" s="64"/>
      <c r="L50" s="64"/>
      <c r="M50" s="64"/>
      <c r="N50" s="64"/>
      <c r="O50" s="63"/>
      <c r="P50" s="63"/>
      <c r="Q50" s="63"/>
    </row>
    <row r="51" spans="1:17" s="23" customFormat="1" ht="18.75" customHeight="1" thickBot="1" x14ac:dyDescent="0.25">
      <c r="A51" s="63"/>
      <c r="B51" s="66"/>
      <c r="C51" s="66"/>
      <c r="D51" s="64"/>
      <c r="E51" s="64"/>
      <c r="F51" s="64"/>
      <c r="G51" s="64"/>
      <c r="H51" s="64"/>
      <c r="I51" s="64"/>
      <c r="J51" s="64"/>
      <c r="K51" s="64"/>
      <c r="L51" s="64"/>
      <c r="M51" s="64"/>
      <c r="N51" s="64"/>
      <c r="O51" s="63"/>
      <c r="P51" s="63"/>
      <c r="Q51" s="63"/>
    </row>
    <row r="52" spans="1:17" s="23" customFormat="1" ht="63.75" x14ac:dyDescent="0.2">
      <c r="A52" s="63"/>
      <c r="B52" s="81" t="s">
        <v>23</v>
      </c>
      <c r="C52" s="82" t="s">
        <v>46</v>
      </c>
      <c r="D52" s="83" t="s">
        <v>33</v>
      </c>
      <c r="E52" s="83" t="s">
        <v>24</v>
      </c>
      <c r="F52" s="83" t="s">
        <v>34</v>
      </c>
      <c r="G52" s="83" t="s">
        <v>25</v>
      </c>
      <c r="H52" s="83" t="s">
        <v>26</v>
      </c>
      <c r="I52" s="84" t="s">
        <v>27</v>
      </c>
      <c r="J52" s="73"/>
      <c r="K52" s="37" t="s">
        <v>20</v>
      </c>
      <c r="L52" s="38" t="s">
        <v>21</v>
      </c>
      <c r="M52" s="39" t="s">
        <v>14</v>
      </c>
      <c r="N52" s="43" t="s">
        <v>19</v>
      </c>
      <c r="O52" s="63"/>
      <c r="P52" s="63"/>
      <c r="Q52" s="63"/>
    </row>
    <row r="53" spans="1:17" s="24" customFormat="1" ht="25.5" customHeight="1" x14ac:dyDescent="0.2">
      <c r="A53" s="63"/>
      <c r="B53" s="85" t="s">
        <v>32</v>
      </c>
      <c r="C53" s="35">
        <v>185</v>
      </c>
      <c r="D53" s="36">
        <v>45</v>
      </c>
      <c r="E53" s="53">
        <f>+D53*0.21</f>
        <v>9.4499999999999993</v>
      </c>
      <c r="F53" s="36">
        <f>+D53+E53</f>
        <v>54.45</v>
      </c>
      <c r="G53" s="45">
        <f>+D53*C53</f>
        <v>8325</v>
      </c>
      <c r="H53" s="41">
        <f>+G53*0.21</f>
        <v>1748.25</v>
      </c>
      <c r="I53" s="86">
        <f>+G53+H53</f>
        <v>10073.25</v>
      </c>
      <c r="J53" s="73"/>
      <c r="K53" s="40"/>
      <c r="L53" s="42">
        <f>C53*K53</f>
        <v>0</v>
      </c>
      <c r="M53" s="42">
        <f>L53*0.21</f>
        <v>0</v>
      </c>
      <c r="N53" s="44">
        <f>L53+M53</f>
        <v>0</v>
      </c>
      <c r="O53" s="75"/>
      <c r="P53" s="76"/>
      <c r="Q53" s="75"/>
    </row>
    <row r="54" spans="1:17" s="24" customFormat="1" ht="30.75" customHeight="1" thickBot="1" x14ac:dyDescent="0.25">
      <c r="A54" s="63"/>
      <c r="B54" s="87" t="s">
        <v>18</v>
      </c>
      <c r="C54" s="88"/>
      <c r="D54" s="88"/>
      <c r="E54" s="88"/>
      <c r="F54" s="89"/>
      <c r="G54" s="90">
        <f>SUM(G53:G53)</f>
        <v>8325</v>
      </c>
      <c r="H54" s="90">
        <f>SUM(H53:H53)</f>
        <v>1748.25</v>
      </c>
      <c r="I54" s="91">
        <f>SUM(I53:I53)</f>
        <v>10073.25</v>
      </c>
      <c r="J54" s="73"/>
      <c r="K54" s="50" t="s">
        <v>22</v>
      </c>
      <c r="L54" s="96">
        <f>SUM(L53:L53)</f>
        <v>0</v>
      </c>
      <c r="M54" s="96">
        <f>SUM(M53:M53)</f>
        <v>0</v>
      </c>
      <c r="N54" s="97">
        <f>SUM(N53:N53)</f>
        <v>0</v>
      </c>
      <c r="O54" s="75"/>
      <c r="P54" s="75"/>
      <c r="Q54" s="75"/>
    </row>
    <row r="55" spans="1:17" s="23" customFormat="1" ht="18" customHeight="1" x14ac:dyDescent="0.2">
      <c r="A55" s="63"/>
      <c r="B55" s="67"/>
      <c r="C55" s="67"/>
      <c r="D55" s="67"/>
      <c r="E55" s="67"/>
      <c r="F55" s="67"/>
      <c r="G55" s="67"/>
      <c r="H55" s="68"/>
      <c r="I55" s="68"/>
      <c r="J55" s="69"/>
      <c r="K55" s="67" t="s">
        <v>17</v>
      </c>
      <c r="L55" s="70"/>
      <c r="M55" s="69"/>
      <c r="N55" s="71"/>
      <c r="O55" s="63"/>
      <c r="P55" s="63"/>
      <c r="Q55" s="63"/>
    </row>
    <row r="56" spans="1:17" ht="15.75" thickBot="1" x14ac:dyDescent="0.3">
      <c r="A56" s="63"/>
      <c r="B56" s="74"/>
      <c r="C56" s="74"/>
      <c r="D56" s="74"/>
      <c r="E56" s="74"/>
      <c r="F56" s="74"/>
      <c r="G56" s="74"/>
      <c r="H56" s="58"/>
      <c r="I56" s="58"/>
      <c r="J56" s="59"/>
      <c r="K56" s="59"/>
      <c r="L56" s="72"/>
      <c r="M56" s="72"/>
      <c r="N56" s="59"/>
      <c r="O56" s="59"/>
      <c r="P56" s="59"/>
      <c r="Q56" s="59"/>
    </row>
    <row r="57" spans="1:17" s="16" customFormat="1" ht="17.25" thickBot="1" x14ac:dyDescent="0.3">
      <c r="B57" s="107"/>
      <c r="C57" s="107"/>
      <c r="D57" s="107"/>
      <c r="E57" s="107"/>
      <c r="F57" s="107"/>
      <c r="G57" s="107"/>
      <c r="H57" s="108"/>
      <c r="I57" s="103" t="s">
        <v>42</v>
      </c>
      <c r="J57" s="2"/>
    </row>
    <row r="58" spans="1:17" s="16" customFormat="1" ht="55.5" customHeight="1" thickBot="1" x14ac:dyDescent="0.3">
      <c r="B58" s="105" t="s">
        <v>41</v>
      </c>
      <c r="C58" s="105"/>
      <c r="D58" s="105"/>
      <c r="E58" s="105"/>
      <c r="F58" s="105"/>
      <c r="G58" s="105"/>
      <c r="H58" s="106"/>
      <c r="I58" s="104"/>
      <c r="J58" s="2"/>
    </row>
    <row r="59" spans="1:17" s="23" customFormat="1" ht="18" customHeight="1" x14ac:dyDescent="0.2">
      <c r="A59" s="63"/>
      <c r="B59" s="56" t="s">
        <v>44</v>
      </c>
      <c r="C59" s="79"/>
      <c r="D59" s="79"/>
      <c r="E59" s="79"/>
      <c r="F59" s="79"/>
      <c r="G59" s="80"/>
      <c r="H59" s="80"/>
      <c r="I59" s="94"/>
      <c r="J59" s="79"/>
      <c r="K59" s="93"/>
      <c r="L59" s="94"/>
      <c r="M59" s="95"/>
      <c r="N59" s="63"/>
    </row>
    <row r="60" spans="1:17" x14ac:dyDescent="0.25">
      <c r="A60" s="63"/>
      <c r="B60" s="74"/>
      <c r="C60" s="74"/>
      <c r="D60" s="74"/>
      <c r="E60" s="74"/>
      <c r="F60" s="74"/>
      <c r="G60" s="74"/>
      <c r="H60" s="58"/>
      <c r="I60" s="58"/>
      <c r="J60" s="59"/>
      <c r="K60" s="59"/>
      <c r="L60" s="72"/>
      <c r="M60" s="72"/>
      <c r="N60" s="59"/>
      <c r="O60" s="59"/>
      <c r="P60" s="59"/>
      <c r="Q60" s="59"/>
    </row>
    <row r="61" spans="1:17" x14ac:dyDescent="0.25">
      <c r="A61" s="98"/>
      <c r="B61" s="99"/>
      <c r="C61" s="99"/>
      <c r="D61" s="99"/>
      <c r="E61" s="99"/>
      <c r="F61" s="99"/>
      <c r="G61" s="99"/>
      <c r="H61" s="19"/>
      <c r="I61" s="19"/>
      <c r="J61" s="20"/>
      <c r="K61" s="20"/>
      <c r="L61" s="100"/>
      <c r="M61" s="100"/>
      <c r="N61" s="20"/>
      <c r="O61" s="20"/>
      <c r="P61" s="20"/>
      <c r="Q61" s="20"/>
    </row>
    <row r="62" spans="1:17" x14ac:dyDescent="0.25">
      <c r="B62" s="25"/>
      <c r="C62" s="25"/>
      <c r="D62" s="25"/>
      <c r="E62" s="25"/>
      <c r="F62" s="25"/>
      <c r="G62" s="25"/>
    </row>
    <row r="63" spans="1:17" x14ac:dyDescent="0.25">
      <c r="C63" s="25" t="s">
        <v>15</v>
      </c>
      <c r="D63" s="26"/>
      <c r="E63" s="26"/>
      <c r="F63" s="27"/>
      <c r="I63" s="25" t="s">
        <v>16</v>
      </c>
      <c r="M63" s="27"/>
    </row>
    <row r="64" spans="1:17" x14ac:dyDescent="0.25">
      <c r="C64" s="25"/>
      <c r="D64" s="26"/>
      <c r="E64" s="26"/>
      <c r="F64" s="27"/>
      <c r="M64" s="27"/>
    </row>
    <row r="65" spans="3:13" x14ac:dyDescent="0.25">
      <c r="C65" s="25"/>
      <c r="D65" s="26"/>
      <c r="E65" s="26"/>
      <c r="F65" s="27"/>
      <c r="M65" s="27"/>
    </row>
    <row r="66" spans="3:13" x14ac:dyDescent="0.25">
      <c r="D66" s="5"/>
      <c r="E66" s="5"/>
      <c r="F66" s="6"/>
    </row>
  </sheetData>
  <mergeCells count="17">
    <mergeCell ref="C16:H16"/>
    <mergeCell ref="C17:H17"/>
    <mergeCell ref="B33:H33"/>
    <mergeCell ref="B32:H32"/>
    <mergeCell ref="B34:H34"/>
    <mergeCell ref="B5:K5"/>
    <mergeCell ref="A12:Q12"/>
    <mergeCell ref="A14:Q14"/>
    <mergeCell ref="M5:N5"/>
    <mergeCell ref="M11:O11"/>
    <mergeCell ref="O9:Q9"/>
    <mergeCell ref="B46:H46"/>
    <mergeCell ref="B57:H57"/>
    <mergeCell ref="B58:H58"/>
    <mergeCell ref="C19:H19"/>
    <mergeCell ref="C18:H18"/>
    <mergeCell ref="B45:H45"/>
  </mergeCells>
  <pageMargins left="0.7" right="0.7" top="0.75" bottom="0.75" header="0.16" footer="0.3"/>
  <pageSetup paperSize="9" scale="52" fitToHeight="0" orientation="landscape" r:id="rId1"/>
  <headerFooter>
    <oddHeader>&amp;L&amp;G</oddHeader>
    <oddFooter>&amp;LAnnex 4&amp;R&amp;P / &amp;N</oddFooter>
  </headerFooter>
  <rowBreaks count="1" manualBreakCount="1">
    <brk id="36" max="16"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Annex 4 QR  </vt:lpstr>
      <vt:lpstr>'Annex 4 QR  '!Área_de_impresión</vt:lpstr>
    </vt:vector>
  </TitlesOfParts>
  <Company>Ajuntament de Sabadell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lastPrinted>2024-04-12T09:18:15Z</cp:lastPrinted>
  <dcterms:created xsi:type="dcterms:W3CDTF">2022-10-03T12:05:54Z</dcterms:created>
  <dcterms:modified xsi:type="dcterms:W3CDTF">2024-05-20T06:41:33Z</dcterms:modified>
</cp:coreProperties>
</file>