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RSF\AppData\Local\Microsoft\Windows\INetCache\Content.Outlook\5Y8294TF\"/>
    </mc:Choice>
  </mc:AlternateContent>
  <bookViews>
    <workbookView xWindow="0" yWindow="0" windowWidth="19140" windowHeight="6720"/>
  </bookViews>
  <sheets>
    <sheet name="T-PRES" sheetId="2" r:id="rId1"/>
    <sheet name="T-APU" sheetId="7" r:id="rId2"/>
    <sheet name="T-SMP" sheetId="8" r:id="rId3"/>
    <sheet name="T-DIM" sheetId="9" r:id="rId4"/>
  </sheets>
  <calcPr calcId="162913"/>
</workbook>
</file>

<file path=xl/calcChain.xml><?xml version="1.0" encoding="utf-8"?>
<calcChain xmlns="http://schemas.openxmlformats.org/spreadsheetml/2006/main">
  <c r="H95" i="2" l="1"/>
  <c r="H110" i="2"/>
  <c r="H120" i="2" s="1"/>
  <c r="H138" i="2"/>
  <c r="H140" i="2"/>
  <c r="H151" i="2"/>
  <c r="H164" i="2"/>
  <c r="H166" i="2"/>
  <c r="H177" i="2"/>
  <c r="H179" i="2"/>
  <c r="J13" i="7"/>
  <c r="K14" i="7"/>
  <c r="J16" i="7"/>
  <c r="K17" i="7" s="1"/>
  <c r="J23" i="7"/>
  <c r="K24" i="7"/>
  <c r="J26" i="7"/>
  <c r="K27" i="7" s="1"/>
  <c r="J33" i="7"/>
  <c r="K38" i="7" s="1"/>
  <c r="K39" i="7" s="1"/>
  <c r="K31" i="7" s="1"/>
  <c r="K34" i="7"/>
  <c r="J36" i="7"/>
  <c r="K37" i="7"/>
  <c r="J43" i="7"/>
  <c r="J46" i="7"/>
  <c r="K47" i="7" s="1"/>
  <c r="J53" i="7"/>
  <c r="J54" i="7"/>
  <c r="K55" i="7" s="1"/>
  <c r="J61" i="7" s="1"/>
  <c r="J57" i="7"/>
  <c r="J58" i="7"/>
  <c r="K59" i="7"/>
  <c r="J67" i="7"/>
  <c r="J68" i="7"/>
  <c r="J71" i="7"/>
  <c r="J72" i="7"/>
  <c r="K73" i="7"/>
  <c r="J81" i="7"/>
  <c r="J82" i="7"/>
  <c r="K83" i="7"/>
  <c r="J90" i="7" s="1"/>
  <c r="J85" i="7"/>
  <c r="K88" i="7" s="1"/>
  <c r="J86" i="7"/>
  <c r="J87" i="7"/>
  <c r="J96" i="7"/>
  <c r="J97" i="7"/>
  <c r="K98" i="7"/>
  <c r="J105" i="7" s="1"/>
  <c r="J100" i="7"/>
  <c r="J101" i="7"/>
  <c r="J102" i="7"/>
  <c r="J111" i="7"/>
  <c r="J112" i="7"/>
  <c r="K113" i="7" s="1"/>
  <c r="J120" i="7" s="1"/>
  <c r="J115" i="7"/>
  <c r="J116" i="7"/>
  <c r="J117" i="7"/>
  <c r="J126" i="7"/>
  <c r="J127" i="7"/>
  <c r="J130" i="7"/>
  <c r="J131" i="7"/>
  <c r="J132" i="7"/>
  <c r="K133" i="7"/>
  <c r="J141" i="7"/>
  <c r="K143" i="7" s="1"/>
  <c r="J148" i="7" s="1"/>
  <c r="J142" i="7"/>
  <c r="J145" i="7"/>
  <c r="K146" i="7" s="1"/>
  <c r="J154" i="7"/>
  <c r="J155" i="7"/>
  <c r="K156" i="7"/>
  <c r="J161" i="7" s="1"/>
  <c r="J158" i="7"/>
  <c r="K162" i="7" s="1"/>
  <c r="K163" i="7" s="1"/>
  <c r="K152" i="7" s="1"/>
  <c r="K159" i="7"/>
  <c r="J167" i="7"/>
  <c r="J168" i="7"/>
  <c r="J171" i="7"/>
  <c r="K172" i="7" s="1"/>
  <c r="J180" i="7"/>
  <c r="K182" i="7" s="1"/>
  <c r="J187" i="7" s="1"/>
  <c r="J181" i="7"/>
  <c r="J184" i="7"/>
  <c r="K188" i="7" s="1"/>
  <c r="K189" i="7" s="1"/>
  <c r="K178" i="7" s="1"/>
  <c r="K185" i="7"/>
  <c r="J193" i="7"/>
  <c r="J194" i="7"/>
  <c r="J197" i="7"/>
  <c r="K198" i="7" s="1"/>
  <c r="J206" i="7"/>
  <c r="K208" i="7" s="1"/>
  <c r="J213" i="7" s="1"/>
  <c r="J207" i="7"/>
  <c r="J210" i="7"/>
  <c r="K211" i="7"/>
  <c r="J219" i="7"/>
  <c r="J220" i="7"/>
  <c r="J223" i="7"/>
  <c r="K224" i="7" s="1"/>
  <c r="J232" i="7"/>
  <c r="K234" i="7" s="1"/>
  <c r="J239" i="7" s="1"/>
  <c r="J233" i="7"/>
  <c r="J236" i="7"/>
  <c r="K240" i="7" s="1"/>
  <c r="K241" i="7" s="1"/>
  <c r="K230" i="7" s="1"/>
  <c r="K237" i="7"/>
  <c r="J245" i="7"/>
  <c r="J246" i="7"/>
  <c r="J249" i="7"/>
  <c r="K250" i="7" s="1"/>
  <c r="J258" i="7"/>
  <c r="K260" i="7" s="1"/>
  <c r="J265" i="7" s="1"/>
  <c r="J259" i="7"/>
  <c r="J262" i="7"/>
  <c r="K263" i="7"/>
  <c r="J271" i="7"/>
  <c r="J272" i="7"/>
  <c r="J275" i="7"/>
  <c r="K276" i="7" s="1"/>
  <c r="J284" i="7"/>
  <c r="K285" i="7" s="1"/>
  <c r="J287" i="7"/>
  <c r="K288" i="7"/>
  <c r="J290" i="7"/>
  <c r="J296" i="7"/>
  <c r="J297" i="7"/>
  <c r="K298" i="7"/>
  <c r="J303" i="7" s="1"/>
  <c r="J300" i="7"/>
  <c r="K301" i="7"/>
  <c r="J309" i="7"/>
  <c r="J310" i="7"/>
  <c r="K311" i="7" s="1"/>
  <c r="J313" i="7"/>
  <c r="K314" i="7"/>
  <c r="J316" i="7"/>
  <c r="J322" i="7"/>
  <c r="K323" i="7"/>
  <c r="J328" i="7" s="1"/>
  <c r="J325" i="7"/>
  <c r="K326" i="7" s="1"/>
  <c r="J334" i="7"/>
  <c r="K336" i="7" s="1"/>
  <c r="J341" i="7" s="1"/>
  <c r="J335" i="7"/>
  <c r="J338" i="7"/>
  <c r="K339" i="7"/>
  <c r="J347" i="7"/>
  <c r="J348" i="7"/>
  <c r="K355" i="7" s="1"/>
  <c r="K356" i="7" s="1"/>
  <c r="K345" i="7" s="1"/>
  <c r="K349" i="7"/>
  <c r="J354" i="7" s="1"/>
  <c r="J351" i="7"/>
  <c r="K352" i="7" s="1"/>
  <c r="J360" i="7"/>
  <c r="K361" i="7" s="1"/>
  <c r="J366" i="7" s="1"/>
  <c r="J363" i="7"/>
  <c r="K364" i="7" s="1"/>
  <c r="K367" i="7"/>
  <c r="K368" i="7" s="1"/>
  <c r="K358" i="7" s="1"/>
  <c r="J372" i="7"/>
  <c r="K374" i="7" s="1"/>
  <c r="J379" i="7" s="1"/>
  <c r="J373" i="7"/>
  <c r="J376" i="7"/>
  <c r="K377" i="7"/>
  <c r="K380" i="7"/>
  <c r="K381" i="7" s="1"/>
  <c r="K370" i="7" s="1"/>
  <c r="J385" i="7"/>
  <c r="J386" i="7"/>
  <c r="J389" i="7"/>
  <c r="K390" i="7" s="1"/>
  <c r="J398" i="7"/>
  <c r="K400" i="7" s="1"/>
  <c r="J405" i="7" s="1"/>
  <c r="J399" i="7"/>
  <c r="J402" i="7"/>
  <c r="K403" i="7"/>
  <c r="K411" i="7"/>
  <c r="J413" i="7"/>
  <c r="J414" i="7"/>
  <c r="J417" i="7"/>
  <c r="K418" i="7" s="1"/>
  <c r="K419" i="7"/>
  <c r="K420" i="7"/>
  <c r="J425" i="7"/>
  <c r="J426" i="7"/>
  <c r="K427" i="7" s="1"/>
  <c r="J429" i="7"/>
  <c r="J430" i="7"/>
  <c r="K437" i="7" s="1"/>
  <c r="K438" i="7" s="1"/>
  <c r="K423" i="7" s="1"/>
  <c r="J431" i="7"/>
  <c r="J432" i="7"/>
  <c r="J433" i="7"/>
  <c r="J436" i="7"/>
  <c r="J442" i="7"/>
  <c r="K444" i="7" s="1"/>
  <c r="J453" i="7" s="1"/>
  <c r="J443" i="7"/>
  <c r="J446" i="7"/>
  <c r="K451" i="7" s="1"/>
  <c r="J447" i="7"/>
  <c r="J448" i="7"/>
  <c r="J449" i="7"/>
  <c r="J450" i="7"/>
  <c r="J459" i="7"/>
  <c r="J460" i="7"/>
  <c r="K461" i="7" s="1"/>
  <c r="J467" i="7" s="1"/>
  <c r="J463" i="7"/>
  <c r="J464" i="7"/>
  <c r="K465" i="7"/>
  <c r="J473" i="7"/>
  <c r="J474" i="7"/>
  <c r="K475" i="7" s="1"/>
  <c r="J481" i="7" s="1"/>
  <c r="J477" i="7"/>
  <c r="J478" i="7"/>
  <c r="K479" i="7"/>
  <c r="J489" i="7"/>
  <c r="J490" i="7"/>
  <c r="K492" i="7"/>
  <c r="K493" i="7" s="1"/>
  <c r="K487" i="7" s="1"/>
  <c r="K495" i="7"/>
  <c r="J497" i="7"/>
  <c r="J498" i="7"/>
  <c r="K500" i="7"/>
  <c r="K501" i="7" s="1"/>
  <c r="J505" i="7"/>
  <c r="J506" i="7"/>
  <c r="J514" i="7"/>
  <c r="K516" i="7" s="1"/>
  <c r="K515" i="7"/>
  <c r="K517" i="7"/>
  <c r="K512" i="7" s="1"/>
  <c r="J521" i="7"/>
  <c r="K522" i="7" s="1"/>
  <c r="J528" i="7"/>
  <c r="J529" i="7"/>
  <c r="K531" i="7" s="1"/>
  <c r="K532" i="7" s="1"/>
  <c r="K526" i="7" s="1"/>
  <c r="K530" i="7"/>
  <c r="J536" i="7"/>
  <c r="J537" i="7"/>
  <c r="K538" i="7"/>
  <c r="K539" i="7"/>
  <c r="K540" i="7" s="1"/>
  <c r="K534" i="7" s="1"/>
  <c r="J551" i="7"/>
  <c r="K552" i="7"/>
  <c r="K553" i="7"/>
  <c r="K554" i="7"/>
  <c r="K549" i="7" s="1"/>
  <c r="J558" i="7"/>
  <c r="K559" i="7" s="1"/>
  <c r="K563" i="7"/>
  <c r="J565" i="7"/>
  <c r="K566" i="7"/>
  <c r="K567" i="7"/>
  <c r="K568" i="7"/>
  <c r="J572" i="7"/>
  <c r="K573" i="7" s="1"/>
  <c r="K574" i="7"/>
  <c r="K575" i="7" s="1"/>
  <c r="K570" i="7" s="1"/>
  <c r="J579" i="7"/>
  <c r="K581" i="7" s="1"/>
  <c r="J580" i="7"/>
  <c r="J587" i="7"/>
  <c r="K589" i="7" s="1"/>
  <c r="K588" i="7"/>
  <c r="K590" i="7"/>
  <c r="K585" i="7" s="1"/>
  <c r="J594" i="7"/>
  <c r="K595" i="7"/>
  <c r="K596" i="7"/>
  <c r="K597" i="7" s="1"/>
  <c r="K592" i="7" s="1"/>
  <c r="K600" i="7"/>
  <c r="K601" i="7"/>
  <c r="K599" i="7" s="1"/>
  <c r="G15" i="9"/>
  <c r="G14" i="9" s="1"/>
  <c r="G16" i="9"/>
  <c r="G17" i="9"/>
  <c r="G18" i="9"/>
  <c r="G19" i="9"/>
  <c r="G26" i="9"/>
  <c r="G25" i="9" s="1"/>
  <c r="G27" i="9"/>
  <c r="G33" i="9"/>
  <c r="G34" i="9"/>
  <c r="G36" i="9"/>
  <c r="G37" i="9"/>
  <c r="G38" i="9"/>
  <c r="G39" i="9"/>
  <c r="G40" i="9"/>
  <c r="G41" i="9"/>
  <c r="G44" i="9"/>
  <c r="G45" i="9"/>
  <c r="G46" i="9"/>
  <c r="G47" i="9"/>
  <c r="G48" i="9"/>
  <c r="G49" i="9"/>
  <c r="G43" i="9" s="1"/>
  <c r="G52" i="9"/>
  <c r="G51" i="9" s="1"/>
  <c r="G53" i="9"/>
  <c r="G59" i="9"/>
  <c r="G60" i="9"/>
  <c r="G62" i="9"/>
  <c r="G63" i="9"/>
  <c r="G65" i="9"/>
  <c r="G66" i="9"/>
  <c r="G72" i="9"/>
  <c r="G73" i="9"/>
  <c r="G75" i="9"/>
  <c r="G76" i="9"/>
  <c r="G77" i="9"/>
  <c r="G78" i="9"/>
  <c r="G79" i="9"/>
  <c r="G82" i="9"/>
  <c r="G81" i="9" s="1"/>
  <c r="G87" i="9"/>
  <c r="G88" i="9"/>
  <c r="G91" i="9"/>
  <c r="G90" i="9" s="1"/>
  <c r="G94" i="9"/>
  <c r="G93" i="9" s="1"/>
  <c r="G100" i="9"/>
  <c r="G99" i="9" s="1"/>
  <c r="G106" i="9"/>
  <c r="G105" i="9" s="1"/>
  <c r="H201" i="2"/>
  <c r="H202" i="2" s="1"/>
  <c r="H196" i="2"/>
  <c r="H195" i="2"/>
  <c r="H189" i="2"/>
  <c r="H188" i="2"/>
  <c r="H187" i="2"/>
  <c r="H181" i="2"/>
  <c r="H180" i="2"/>
  <c r="H178" i="2"/>
  <c r="H182" i="2" s="1"/>
  <c r="H171" i="2"/>
  <c r="H170" i="2"/>
  <c r="H169" i="2"/>
  <c r="H168" i="2"/>
  <c r="H167" i="2"/>
  <c r="H165" i="2"/>
  <c r="H163" i="2"/>
  <c r="H162" i="2"/>
  <c r="H161" i="2"/>
  <c r="H160" i="2"/>
  <c r="H159" i="2"/>
  <c r="H158" i="2"/>
  <c r="H152" i="2"/>
  <c r="H150" i="2"/>
  <c r="H149" i="2"/>
  <c r="H142" i="2"/>
  <c r="H141" i="2"/>
  <c r="H139" i="2"/>
  <c r="H131" i="2"/>
  <c r="H130" i="2"/>
  <c r="H129" i="2"/>
  <c r="H128" i="2"/>
  <c r="H127" i="2"/>
  <c r="H126" i="2"/>
  <c r="H132" i="2" s="1"/>
  <c r="H119" i="2"/>
  <c r="H118" i="2"/>
  <c r="H117" i="2"/>
  <c r="H116" i="2"/>
  <c r="H115" i="2"/>
  <c r="H114" i="2"/>
  <c r="H113" i="2"/>
  <c r="H112" i="2"/>
  <c r="H111" i="2"/>
  <c r="H103" i="2"/>
  <c r="H104" i="2" s="1"/>
  <c r="H102" i="2"/>
  <c r="H94" i="2"/>
  <c r="H96" i="2" s="1"/>
  <c r="H87" i="2"/>
  <c r="H86" i="2"/>
  <c r="H85" i="2"/>
  <c r="H88" i="2" s="1"/>
  <c r="H78" i="2"/>
  <c r="H77" i="2"/>
  <c r="H70" i="2"/>
  <c r="H69" i="2"/>
  <c r="H68" i="2"/>
  <c r="H67" i="2"/>
  <c r="H71" i="2" s="1"/>
  <c r="H60" i="2"/>
  <c r="H59" i="2"/>
  <c r="H61" i="2" s="1"/>
  <c r="H53" i="2"/>
  <c r="H52" i="2"/>
  <c r="H46" i="2"/>
  <c r="H45" i="2"/>
  <c r="H38" i="2"/>
  <c r="H39" i="2" s="1"/>
  <c r="H31" i="2"/>
  <c r="H32" i="2" s="1"/>
  <c r="H24" i="2"/>
  <c r="H25" i="2" s="1"/>
  <c r="H17" i="2"/>
  <c r="H16" i="2"/>
  <c r="H15" i="2"/>
  <c r="H14" i="2"/>
  <c r="H13" i="2"/>
  <c r="K128" i="7" l="1"/>
  <c r="J135" i="7" s="1"/>
  <c r="K136" i="7"/>
  <c r="K137" i="7" s="1"/>
  <c r="K124" i="7" s="1"/>
  <c r="H172" i="2"/>
  <c r="K507" i="7"/>
  <c r="K468" i="7"/>
  <c r="K469" i="7" s="1"/>
  <c r="K457" i="7" s="1"/>
  <c r="K406" i="7"/>
  <c r="K407" i="7" s="1"/>
  <c r="K396" i="7" s="1"/>
  <c r="K342" i="7"/>
  <c r="K343" i="7" s="1"/>
  <c r="K332" i="7" s="1"/>
  <c r="K273" i="7"/>
  <c r="J278" i="7" s="1"/>
  <c r="K221" i="7"/>
  <c r="J226" i="7" s="1"/>
  <c r="K227" i="7" s="1"/>
  <c r="K228" i="7" s="1"/>
  <c r="K217" i="7" s="1"/>
  <c r="K169" i="7"/>
  <c r="J174" i="7" s="1"/>
  <c r="K62" i="7"/>
  <c r="K63" i="7" s="1"/>
  <c r="K51" i="7" s="1"/>
  <c r="K48" i="7"/>
  <c r="K49" i="7" s="1"/>
  <c r="K41" i="7" s="1"/>
  <c r="K44" i="7"/>
  <c r="K18" i="7"/>
  <c r="K19" i="7" s="1"/>
  <c r="K11" i="7" s="1"/>
  <c r="H204" i="2"/>
  <c r="H18" i="2"/>
  <c r="K491" i="7"/>
  <c r="K454" i="7"/>
  <c r="K455" i="7" s="1"/>
  <c r="K440" i="7" s="1"/>
  <c r="K434" i="7"/>
  <c r="K149" i="7"/>
  <c r="K150" i="7" s="1"/>
  <c r="K139" i="7" s="1"/>
  <c r="H143" i="2"/>
  <c r="K582" i="7"/>
  <c r="K583" i="7" s="1"/>
  <c r="K577" i="7" s="1"/>
  <c r="K523" i="7"/>
  <c r="K524" i="7" s="1"/>
  <c r="K519" i="7" s="1"/>
  <c r="K304" i="7"/>
  <c r="K305" i="7" s="1"/>
  <c r="K294" i="7" s="1"/>
  <c r="K266" i="7"/>
  <c r="K267" i="7" s="1"/>
  <c r="K256" i="7" s="1"/>
  <c r="K214" i="7"/>
  <c r="K215" i="7" s="1"/>
  <c r="K204" i="7" s="1"/>
  <c r="K118" i="7"/>
  <c r="K91" i="7"/>
  <c r="K92" i="7" s="1"/>
  <c r="K79" i="7" s="1"/>
  <c r="K28" i="7"/>
  <c r="K29" i="7" s="1"/>
  <c r="K21" i="7" s="1"/>
  <c r="H79" i="2"/>
  <c r="H190" i="2"/>
  <c r="K560" i="7"/>
  <c r="K561" i="7" s="1"/>
  <c r="K556" i="7" s="1"/>
  <c r="K508" i="7"/>
  <c r="K509" i="7" s="1"/>
  <c r="K503" i="7" s="1"/>
  <c r="K499" i="7"/>
  <c r="K482" i="7"/>
  <c r="K483" i="7" s="1"/>
  <c r="K471" i="7" s="1"/>
  <c r="K415" i="7"/>
  <c r="K387" i="7"/>
  <c r="J392" i="7" s="1"/>
  <c r="K393" i="7" s="1"/>
  <c r="K394" i="7" s="1"/>
  <c r="K383" i="7" s="1"/>
  <c r="K329" i="7"/>
  <c r="K330" i="7" s="1"/>
  <c r="K320" i="7" s="1"/>
  <c r="K279" i="7"/>
  <c r="K280" i="7" s="1"/>
  <c r="K269" i="7" s="1"/>
  <c r="K247" i="7"/>
  <c r="J252" i="7" s="1"/>
  <c r="K253" i="7" s="1"/>
  <c r="K254" i="7" s="1"/>
  <c r="K243" i="7" s="1"/>
  <c r="K195" i="7"/>
  <c r="J200" i="7" s="1"/>
  <c r="K201" i="7" s="1"/>
  <c r="K202" i="7" s="1"/>
  <c r="K191" i="7" s="1"/>
  <c r="K175" i="7"/>
  <c r="K176" i="7" s="1"/>
  <c r="K165" i="7" s="1"/>
  <c r="K106" i="7"/>
  <c r="K107" i="7" s="1"/>
  <c r="K94" i="7" s="1"/>
  <c r="K103" i="7"/>
  <c r="K69" i="7"/>
  <c r="J75" i="7" s="1"/>
  <c r="K76" i="7" s="1"/>
  <c r="K77" i="7" s="1"/>
  <c r="K65" i="7" s="1"/>
  <c r="K317" i="7"/>
  <c r="K318" i="7" s="1"/>
  <c r="K307" i="7" s="1"/>
  <c r="K291" i="7"/>
  <c r="K292" i="7" s="1"/>
  <c r="K282" i="7" s="1"/>
  <c r="K121" i="7"/>
  <c r="K122" i="7" s="1"/>
  <c r="K109" i="7" s="1"/>
</calcChain>
</file>

<file path=xl/sharedStrings.xml><?xml version="1.0" encoding="utf-8"?>
<sst xmlns="http://schemas.openxmlformats.org/spreadsheetml/2006/main" count="2381" uniqueCount="452">
  <si>
    <t>PR TUS SABADELL_F1</t>
  </si>
  <si>
    <t>PRESUPUESTO</t>
  </si>
  <si>
    <t>Precio</t>
  </si>
  <si>
    <t>Medición</t>
  </si>
  <si>
    <t>Importe</t>
  </si>
  <si>
    <t>Obra</t>
  </si>
  <si>
    <t>01</t>
  </si>
  <si>
    <t>PresupuestoTUS SABADELL_V2</t>
  </si>
  <si>
    <t>Capítulo</t>
  </si>
  <si>
    <t>Obra Civil</t>
  </si>
  <si>
    <t>'01.01</t>
  </si>
  <si>
    <t>XY00003</t>
  </si>
  <si>
    <t>m2</t>
  </si>
  <si>
    <t>Instalación de tramex en zona de CT, CGBT y rectificadores. Incluye traima tipo tramex y elementos estructurales de apoyo para elevar la plataforma 60 cm y facilitar el paso de bandejas y canalizaciones. Incluye tramo de escalera desde el nivel del pavimento hasta la plataforma.</t>
  </si>
  <si>
    <t>XY00008</t>
  </si>
  <si>
    <t>m</t>
  </si>
  <si>
    <t>Partida para ejecución de zanja para canalización de instalaciones y servicios,para conexión desde punto de bajada de bandejas hasta Cargador/Rectificador.
Iincluyendo corte y demolición de pavimento, excavación, relleno de zanja con hormigon, tendido de 2 tubos corrugados de polietileno, y reposción de pavimento.
Se incluyen medios mecánicos y manuales, traslado de residuos a vertedero autorizadoy generación de documentación asociada.</t>
  </si>
  <si>
    <t>XY00009</t>
  </si>
  <si>
    <t>Partida para la instalación de elementos de protección para los equipos de carga. 
Incluye suministro e instalación de Pilona de fundición acabado con protección antioxidante, de sección circular, de 900 mm de altura, con hueco longitudinal, para colocación empotrada y sus accesorios pertinentes para su correcta instalación. 
Se incluye ejecución de hueco y posterior relleno para montaje de pilona, medios mecánicos y manuales, traslado de residuos a vertedero autorizadoy generación de documentación asociada.</t>
  </si>
  <si>
    <t>XY00010</t>
  </si>
  <si>
    <t>Suministro y Pintado sobre pavimento de una faja longitudinal continua no reflectante de 10 cm de anchura, con pintura dos componentes, con máquina autopropulsada.
Se incluye la renumeración de las plazas de aparcamiento según indicaciones de la DO, entidades facultativas y/o propiedad.
Se incluye la limpieza necesaria de la superficie previa al pintado de líneas.
Se incluye la eliminación de líneas existentes mediante fresado, cobertura con pintura negra o sistema equivalente.</t>
  </si>
  <si>
    <t>XY00011</t>
  </si>
  <si>
    <t>Suministro y Pintado sobre pavimento o cierres de pictogramas plazas reservadas para VE según criterios y medidas estandarizadas incluidas en el manual, con pintura reflectante y microesferas de vidrio, con máquina de accionamiento manual</t>
  </si>
  <si>
    <t>TOTAL</t>
  </si>
  <si>
    <t>02</t>
  </si>
  <si>
    <t>Instalaciones MT</t>
  </si>
  <si>
    <t>Título 3</t>
  </si>
  <si>
    <t>Centro de Recepción y Medida (CRM)</t>
  </si>
  <si>
    <t>'01.02.01</t>
  </si>
  <si>
    <t>XY00001</t>
  </si>
  <si>
    <t>u</t>
  </si>
  <si>
    <t>Partida para celda protección con ruptofusible en CRM edificio tipo PFU instalado por compañia distribuidora.</t>
  </si>
  <si>
    <t>Centro de Transformación (CT)</t>
  </si>
  <si>
    <t>'01.02.02</t>
  </si>
  <si>
    <t>XY00002</t>
  </si>
  <si>
    <t>Partida para ejecución de CT en edificio prefabricado tipo PFU 7, según oferta Ormazábal o equivalente incluyendo:
1  Edificio prefabricado de hormigón tipo PFU 7
1 Celda de línea tipo cgm.3-l, corte y aislamiento íntegro en SF6, Interruptor rotativo III con conexión-seccionamiento-   puesta a tierra. Sistema modular de Vn=25kV, In=630A/20kA. Con mando manual, 3 captadores capacitivos y 3 bornas    M400TB.
2 Celdas de protección con interruptor automático cgm.3-v, aislamiento íntegro en SF6, seccionador trifásico con     conexión-seccionamientopuesta a tierra. Interruptor trifásico de corte en vacío, Vn=25kV, In=630A/20kA. Con mando     manual tipo AV. Incluye relé ekor.rpg (50-51/50N-51N), 3TI 300/1A, cl.5P20, 3 captadores capacitivos y 3 bornas
M400TB.
2 Transformador trifásico de éster natural de aislamiento integral, de 2000kVA de potencia: tensión primario 25 kV,      tensión secundario 420 V,grupo de conexión Dyn11, según Normativa EU-548/2014 (TIER 2) y con relé DGPT2      (detección de presión, gas y temperatura).
Incluye instalaciones auxiliares de iluminación y tomas de corriente, instalación de ventilación forzada con parte proporcional de aparamenta, cableado, canalizaciones, accesorios y material auxiliar necesario para su alimentación y funcionamiento.
Incluye conjunto de accesorios de seguridad y maniobra constituido por una banqueta aislante, un extintor de eficacia 21A 113B, guantes aislantes, pértiga aislante y armario de primeros auxilios, según Reglamento MT y sus Instrucciones Técnicas Complementarias.</t>
  </si>
  <si>
    <t>03</t>
  </si>
  <si>
    <t>Cableado MT</t>
  </si>
  <si>
    <t>'01.02.03</t>
  </si>
  <si>
    <t>EGK22681</t>
  </si>
  <si>
    <t>Cable eléctrico de media tensión (MT), de desgnación UNE RHZ1 18/30 kV, unipolar de 1x150 mm2 de sección, con conductor de aluminio, aislamiento de polietileno reticulado (XLPE), pantalla metálica de hilos de cobre de 16 mm2 de sección y cubierta exterior de poliolefina termoplástica (Z1), enterrado</t>
  </si>
  <si>
    <t>04</t>
  </si>
  <si>
    <t>Sistemas de instalación MT</t>
  </si>
  <si>
    <t>'01.02.04</t>
  </si>
  <si>
    <t>EG2DF6E7</t>
  </si>
  <si>
    <t>Bandeja metálica reja con tapa de acero galvanizado en caliente, de altura 50 mm y ancho 150 mm, colocada sobre soportes horizontales con elementos de soporte</t>
  </si>
  <si>
    <t>05</t>
  </si>
  <si>
    <t>Red de tierras MT</t>
  </si>
  <si>
    <t>'01.02.05</t>
  </si>
  <si>
    <t>XPA0001</t>
  </si>
  <si>
    <t>PA</t>
  </si>
  <si>
    <t>Partida para la ejecución de Puesta a Tierra de MT, formada por electrodo rectangular de 3x2.5 m tipo UNESA 30-25/8 / 82 o equivalente, formado por cable de cobre desnudo de 50 mm2 y 8 picas de acero revestido de cobre de L = 2m y diámetro 14.6 mm.
Incluye cable de cobre desnudo de 50 mm2, 8 picas, puente de seccionamiento, parte proporcional de cable desnudo o aislado de 50 mm2 desde electrodo a caja de seccionamiento de tierras,arqueta de registro, sales minerales, medidas de resistencia de tierra, ensayos, parte proporcional de cableado, canalización, accesorios y material auxiliar necesario para la correcta instalación y funcionamiento.
Incluye catas, exavación y restitución del pavimento para la ejecución de la red de tierras.</t>
  </si>
  <si>
    <t>Instalaciones BT</t>
  </si>
  <si>
    <t>Cuadros eléctricos</t>
  </si>
  <si>
    <t>'01.03.01</t>
  </si>
  <si>
    <t>XY0004</t>
  </si>
  <si>
    <t>Partida para Edificio prefabricado de superficie de hormigón de construcción monobloque de tipo PFU-5, tipo Ormazábal o equivalente, de dimensiones exteriores 6080mm (largo) x 2380mm (fondo) x 2780mm (altura vista), incluido red de tierras interior, alumbrado, 1 puerta de peatón y suelo enterizo para CBTs.
Incluye instalaciones auxiliares de iluminación y tomas de corriente, instalación de ventilación forzada con parte proporcional de aparamenta, cableado, canalizaciones, accesorios y material auxiliar necesario para su alimentación y funcionamiento.</t>
  </si>
  <si>
    <t>XY0005</t>
  </si>
  <si>
    <t>CGBT.- Partida para Suministro, montaje y puesta en marcha de armario de estructura modular metálico, para Cuadro Genaral de BT
Suministro, montaje y puesta en marcha de Cuadro de la gama SPACIAL de Schneider electric o equivalente, modelo SFP con las siguientes caracteristicas:  Fabricado en acero, pintado en gris RAL7035, con IP55 e IK10.  Armario preparado para ubicar en su interior el sistema funcional PRISMA para todo tipo de cuadros de distriución electrica de baja tensión hasta 3200 A, en entornos comerciales e industriales y para ubicar la aparamenta indicada en los esquemas unfilares con Icc &gt;25KA y embarrado de aluminio paradistribución eléctrica con cumplimiento de la IEC 61439-1&amp;2. Dentro se ubicará la aparamenta correspondiente según esquema unifilarcon los elementos de comunicación y señalización.
Incluye puertas y cerraduras, placas de montaje, paneles laterales, placa entrada de cables por parte inferior, placa salida de blindos barra por parte superior, incluyendo travesías de montaje, piezas de interconexión, canaletas, perfilería interior , incluyendo cajetín guarda planos A4 y accesorios, montado sobre bancada de 100mm, incluida en el suministro.
Incorpora en su interior:
2 embarrados de hasta 3200 A, 
2 Entradas de transformador con IA 3200 A/4P,regulables
2 Analizadores de redes con toroidales y aparamenta auxiliar
2 Conjuntos de protección contra sobretensiones permamentes y transitorias con bobinas de disparo y aparamenta auxiliar. 
1 Seccionador de embarrados con IA 3200A/4P 
1 Entrada con IA de 3200 A/4P para conexionado de Grupo electrógeno exterior.
1 Salida de 250 A/ 4P con diferencial regulable en tiempo y sensibilidad para alimentar el Cuadro existente del edificio
4 Salidas de 250 A/ 4P con diferencial regulable en tiempo y sensibilidad para alimentar los rectificadores de la fase 1
1 Salida de 20 A/ 2P con diferencial de 300 mA Clase A Superinmunizado para alimentar el Cuadro de Control y Comunicaciones.
Incluye envolventes con espacio de reserva para alojar protecciones de Fase 2
Incluye los elementos de enclavamiento entre interruptores, y toda la aparamenta de mando y protección, así como demás material auxiliar según esquema unifilar y pliego de especificaciones técnicas de TUS
Incluye suministro, instalación en obra, parte proporcional de cableado, canalizaciones, conexionado, bornes y material auxiliar necesario para su correcta instalación funcionamiento, puesta en marcha, pruebas, totalmente instalado y en funcionamiento. Siguiendo indicaciones de la DO y los estándares de TUS. 
Se incluyen ayudas a la descarga y ubicación del armario.</t>
  </si>
  <si>
    <t>Cableado BT</t>
  </si>
  <si>
    <t>'01.03.02</t>
  </si>
  <si>
    <t>EG39E1B3</t>
  </si>
  <si>
    <t>Cable con conductor de aluminio de tensión asignada de 0,6/ 1kV, de designación AL RZ1 (AS), construcción según norma UNE 21123-4, unipolar, de sección 1x70 mm2, clase de reacción al fuego Cca-s1b, d1, a1 según la norma UNE-EN 50575, colocado en canal o bandeja</t>
  </si>
  <si>
    <t>EG39E1D3</t>
  </si>
  <si>
    <t>Cable con conductor de aluminio de tensión asignada de 0,6/ 1kV, de designación AL RZ1 (AS), construcción según norma UNE 21123-4, unipolar, de sección 1x120 mm2, clase de reacción al fuego Cca-s1b, d1, a1 según la norma UNE-EN 50575, colocado en canal o bandeja</t>
  </si>
  <si>
    <t>EG39E1G3</t>
  </si>
  <si>
    <t>Cable con conductor de aluminio de tensión asignada de 0,6/ 1kV, de designación AL RZ1 (AS), construcción según norma UNE 21123-4, unipolar, de sección 1x240 mm2, clase de reacción al fuego Cca-s1b, d1, a1 según la norma UNE-EN 50575, colocado en canal o bandeja</t>
  </si>
  <si>
    <t>EG312356</t>
  </si>
  <si>
    <t>Cable con conductor de cobre de tensión asignada0,6/ 1kV, de designación RZ1-K (AS), construcción según norma UNE 21123-4, tripolar, de sección 3x6 mm2, con cubierta del cable de poliolefinas, clase de reacción al fuego Cca-s1b, d1, a1 según la norma UNE-EN 50575 con baja emisión humos, colocado en canal o bandeja</t>
  </si>
  <si>
    <t>Sistemas de instalación BT</t>
  </si>
  <si>
    <t>'01.03.03</t>
  </si>
  <si>
    <t>EG2DFGK7</t>
  </si>
  <si>
    <t>Bandeja metálica reja con tapa de acero galvanizado en caliente, de altura 100 mm y ancho 400 mm, colocada sobre soportes horizontales con elementos de soporte</t>
  </si>
  <si>
    <t>EG2DFGF7</t>
  </si>
  <si>
    <t>Bandeja metálica reja con tapa de acero galvanizado en caliente, de altura 100 mm y ancho 200 mm, colocada sobre soportes horizontales con elementos de soporte</t>
  </si>
  <si>
    <t>Red de tierras BT</t>
  </si>
  <si>
    <t>'01.03.05</t>
  </si>
  <si>
    <t>XPA0003</t>
  </si>
  <si>
    <t>Partida para la ejecución de Puesta a Tierra de BT, formada por electrodo rectangular de 3x2.5 m tipo UNESA 30-25/8 / 82 o equivalente, formado por cable de cobre desnudo de 50 mm2 y 8 picas de acero revestido de cobre de L = 2m y diámetro 14.6 mm.
Incluye cable de cobre desnudo de 50 mm2, 8 picas, puente de seccionamiento, parte proporcional de cable desnudo o aislado de 50 mm2 desde electrodo a caja de seccionamiento de tierras,arqueta de registro, sales minerales, medidas de resistencia de tierra, ensayos, parte proporcional de cableado, canalización, accesorios y material auxiliar necesario para la correcta instalación y funcionamiento.
Incluye catas,exavación y restitución del pavimento para la ejecución de la red de tierras.</t>
  </si>
  <si>
    <t>XPA0004</t>
  </si>
  <si>
    <t>Partida para suministro e instalación de conexión de nueva red de tierras de BT a red de tierra de BT existente.
Incluye puente de seccionamiento, cable de Cu desnudo de 50 mm2 tendido por zanjas desde nueva sala BT hasta cuadros BT existentes, bornes, accesorios y todo el material auxiliar necesario para su correcta instalación y funcionamiento.</t>
  </si>
  <si>
    <t>XPA0005</t>
  </si>
  <si>
    <t xml:space="preserve">Partida para suministro e instalación de conexión de puentes equipotenciales para puesta a tierra de nuevos equipos, cuadros y otros elementos conductores en la nueva instal·lació.Las conexiones se realizarán con cable trenzado. </t>
  </si>
  <si>
    <t>06</t>
  </si>
  <si>
    <t>Cargadores</t>
  </si>
  <si>
    <t>'01.03.06</t>
  </si>
  <si>
    <t>XY0006</t>
  </si>
  <si>
    <t xml:space="preserve">
Suministro, montaje y puesta en marcha de Cargador/Rectificador para eBUS,de 180 kW de potencia máxima, tipo NBi180SH de Power Electronics o similar.
Incluye poste de carga integrado en el mismo equipo y 2 mangueras para carga de 5 m, con conector CCS2/CHAdeMO,
Comunicación Ethernet
Incluye suministro, instalación en obra,  conexionado, bornes y material auxiliar necesario para su correcta instalación funcionamiento, puesta en marcha, pruebas, totalmente instalado y en funcionamiento. Siguiendo indicaciones de la DO y los estándares de TUS. 
Se incluyen ayudas a la descarga y ubicación en obra.</t>
  </si>
  <si>
    <t>XY0007</t>
  </si>
  <si>
    <t xml:space="preserve">
Partida para montaje y conexionado de Cargador/Rectificador para eBUS.</t>
  </si>
  <si>
    <t>Instalaciones Control y Comunicaciones</t>
  </si>
  <si>
    <t>Armario de control</t>
  </si>
  <si>
    <t>'01.04.01</t>
  </si>
  <si>
    <t>XBY0005</t>
  </si>
  <si>
    <t xml:space="preserve">CQ.- Partida para Suministro, montaje y puesta en marcha de armario para el cuadro de control de la instalación, con espacio para hardware, equipos y protecciones de la instalación control.
Suministro e instalación de Armario metálico de acero con placa de montaje, marca Schneider Spacial SM, TS RITTAL o equivalente con dimensiones totales 2000 x1200 x 500 (Alto x Ancho x Profundidad), para hardware, equipos y protecciones de la instalación control, todo según esquemas, arquitectura de control y planos constructivos.
inlcuye:
2 Cuerpos de armario metálico de acero de 2000x600x500mm, con zócalo de 100 mm, de tipo Schneider Spacial SM, RITTAL o equivalente, con espacio de reserva 30%, con puerta de una hoja, placas de montaje, aros de elevación, incluyendo piezas de interconexión, canaletas y perfilería auxiliar.
Un final de carrera por módulo. Un conjunto de ventilación forzada para módulo formado por termostato, ventilador y filtro. Incluye la aparamenta y accesorios necesarios. Un calefactor por módulo formados por resistencia, calefactora, Higrostato, y el pequeño material necesario para su instalación.
Un sistema de iluminación por módulo, formado por Lumina LED, equipada con interruptor, toma de corriente, micro de puerta y aparamenta y pequeño material necesario para su funcionamiento.
Trabajos y materiales, aparatos, cables, bornes, terminales, etiquetado, incluido pequeño material de conexionado necesario para el montaje del conjunto de un cuerpo de armario. Todo según planos y dirección facultativa.
Incluye extractor y resistencia de caldeo, con todos los elementos de protección y maniobra, cableado, conexionado, pruebas, totalmente instalado y en funcionamiento.
Incorpora en su interior toda la aparamenta de mando y protección para circuitos de servicios auxiliares, así como demás accesorios y material auxiliar según esquema unifilar y pliego de especificaciones técnicas de TUS.
Incluye suministro, instalación en obra, parte proporcional de cableado, canalizaciones, conexionado, bornes y material auxiliar necesario para su correcta instalación funcionamiento, puesta en marcha, pruebas, totalmente instalado y en funcionamiento. Siguiendo indicaciones de la DO y los estándares de TUS.
Se incluyen ayudas a la descarga y ubicación del armario.
Totalmente instalado, probado y en funcionamiento. 
</t>
  </si>
  <si>
    <t>XBY0006</t>
  </si>
  <si>
    <t xml:space="preserve">Hardware Cuadro de Control 
Suministro, instalación y conexionado del hardware de control en cuadro local de control. Incluye la aparamenta y accesorios necesarios, a instalar en cuadro de control previsto.
Hardware de control formado por PLC, con las tarjetas necesarias al control de la instalación (según listado de señales), material Allen Bradley o equivalente. incluye:
1 PLC CompactLogix 5069-L340ER
1 Point I/O CompactLogix 1734-AENTR, con comunicación ethernet
1 Módulo Expansor de alimentación 1734EP24DC
7 Módulo de 8 ED 1734-IB8
2 Módulo de 8 SD 1734-OB8
1 Módulo ModBus RS485 ILXMBS485
1 pantalla táctil HMI 15´´ 27KP-T1C22A9P
Cables, conectores y demás material auxiliar necesario para la correcta instalación y funcionamiento.
Totalmente instalado, conexionado y probado.
Incluye trabajos de montaje y conexionado de los materiales, aparatos de protección y maniobra, cables, bornes, terminales, etiquetado, incluso suministro y montaje de material auxiliar (canaletas,bornes,etc.) y pequeño material de conexionado necesario el montaje y cableado, así como la realización de los esquemas desarrollados y la arquitectura de control en formatos editable y PDF.
Incluye suministro, instalación y conexionado. Todo según planos y dirección facultativa.
Totalmente instalado, probado y en funcionamiento. 
</t>
  </si>
  <si>
    <t>Rack comunicaciones</t>
  </si>
  <si>
    <t>'01.04.02</t>
  </si>
  <si>
    <t>EP74S811</t>
  </si>
  <si>
    <t>Armario metálico con bastidor tipo rack 19'', de 42 unidades de altura, de 2000 x 800 x 800 mm (alto x ancho x profundidad), de 1 compartimentos, con 1 puerta de vidrio de seguridad y cerradura con llave, con paneles laterales y estructura desmontable, colocado</t>
  </si>
  <si>
    <t>EP7ZA122</t>
  </si>
  <si>
    <t>Módulo de ventiladores para armario de comunicaciones rack 19'', con 2 ventiladores de tipo axial, de 2 unidades de altura, 230 V de tensión de alimentación y un caudal de aire de 320 m3/h, con termostato y piloto, colocado</t>
  </si>
  <si>
    <t>EP7Z6529</t>
  </si>
  <si>
    <t>Bandeja extraible de chapa de acero para armario de comunicaciones rack 19'', sistema de fijación frontal y posterior sobre el bastidor, de 1 unidad de altura, para una carga máxima de 25 kg y una profundidad de 800 mm, fijada mecánicamente</t>
  </si>
  <si>
    <t>EP7ZEB81</t>
  </si>
  <si>
    <t>Regleta de alimentación deslizante, con 8 bases schucko 2P+T de 16 A y 250 V, y un interruptor bipolar de 16 A, para armarios rack 19'', de 1 unidad de altura, montaje horizontal, fijada mecánicamente</t>
  </si>
  <si>
    <t>EP7Z1M78</t>
  </si>
  <si>
    <t>Panel integrado deslizante, equipado con 24 conectores RJ45 categoría 6 U/UTP, para montar sobre bastidor rack 19'', de 1 unidad de altura, con organizador de cables y portaetiquetas, fijado mecánicamente</t>
  </si>
  <si>
    <t>EP7E1G10</t>
  </si>
  <si>
    <t>Conmutador (switch) gestionable, de 48 puertos 10/100/1000 Mbps RJ45 y 4 puertos tipo SFP 1/10Gbps compatible con alimentación Ethernet (PoE/PoE+) IEEE 802.3af y 802.3at, para armario tipo rack, con alimentación a 240V, colocado y conectado</t>
  </si>
  <si>
    <t>EP7E2020</t>
  </si>
  <si>
    <t>Módulo transceptor SFP para 10Gigabit Ethernet sobre fibra óptica tipo LX para 2 km (1000BASE-LX), con conector tipo LC para fibra multimodo (MMF), conectado a switch con conector estándar y a la fibra</t>
  </si>
  <si>
    <t>EP7382F3</t>
  </si>
  <si>
    <t>Toma de señal de voz y datos, de tipo modular de 2 módulos estrechos, con conector RJ45 doble, categoría 6 U/FTP, con conexión por desplazamiento del aislante, con tapa, precio alto, montada sobre caja IP65</t>
  </si>
  <si>
    <t>FP7GU010</t>
  </si>
  <si>
    <t>Caja de empalmes de cables de fibra óptica universal, capacidad hasta 32 fusiones repartidas en 2 bandejas de 16 fusiones, con dos entradas/salidas para cables de 14,3 mm de diámetro exterior máximo, posibilidad de empalmes por fusión o mecánicos, cuerpo de material plástico con grado de protección IP65, colocada</t>
  </si>
  <si>
    <t>EGC5A9J0</t>
  </si>
  <si>
    <t>Sistema de alimentación ininterrumpida del tipo line interactive con modulación de ancho de pulsos (PWM), clasificación VI según la norma EN 62040-3, de 3000 VA de potencia, tiempo de autonomía de 60 minutos, tensión de entrada/salida 230 V/230 V, frecuencias de funcionamiento 50/60 Hz, rendimiento total &gt; 98, factor de potencia de salida 0.9, sobrecarga admisible del 110% durante 3 minutos y del 150% durante 200 ms, comunicación remota mediante puertos RS-232 y USB, protocolo de comunicación Megatech, comunicación local con display LCD, baterías de plomo tipo AGM, con 8 tomas de corriente del tipo IEC, formato torre o rack 19'', colocado</t>
  </si>
  <si>
    <t>Cableado control y comunicaciones</t>
  </si>
  <si>
    <t>'01.04.03</t>
  </si>
  <si>
    <t>EP4AACB1</t>
  </si>
  <si>
    <t>Cable de fibra óptica para uso exterior, con 12 fibras de tipo multimodo 50/125, estructura interior monotubo (estructura holgada) rellena de gel hidrófugo, armadura metálica, con cubierta de polietileno, instalado.
Para interconexión de armarios de comunicaciones con Centro de Control de la cochera.</t>
  </si>
  <si>
    <t>EP434670</t>
  </si>
  <si>
    <t>Cable para transmisión de datos con conductor de cobre, de 4 pares, categoría 6 U/UTP, aislamiento de poliolefina y cubierta de poliolefina, de baja emisión de humos y opacidad reducida, no propagador del incendio según UNE-EN 50266, colocado bajo tubo o canal</t>
  </si>
  <si>
    <t>EP43C431</t>
  </si>
  <si>
    <t>Latiguillo de 4 pares, con 2 conectores RJ45, categoría 6 U/UTP, de 0,5 a 1,6 m de longitud, colocado</t>
  </si>
  <si>
    <t>XBY0007</t>
  </si>
  <si>
    <t xml:space="preserve">Suministro e instalación de cable ModBus RS485, apto para protocolos que utilicen capa física RS485, RS-232, RS-422. Sección 1x2x0.22 mm2, Conductor Cuerda de cobre estañado flexible con Aislamiento Poliolefina celular (expandida). Conductores aislados cableados conjuntamente en coronas concéntricas con Pantalla general Cinta de poliéster / aluminio + hilo de drenaje flexible de cobre estañado Cobertura: 100% + Trenza de hilos de cobre estañado Cobertura: 60%, y Cubierta exterior PVC (Tipo T2) 
</t>
  </si>
  <si>
    <t>EG312626</t>
  </si>
  <si>
    <t>Cable con conductor de cobre de tensión asignada0,6/ 1kV, de designación RZ1-K (AS), construcción según norma UNE 21123-4, pentapolar, de sección 5x1,5 mm2, con cubierta del cable de poliolefinas, clase de reacción al fuego Cca-s1b, d1, a1 según la norma UNE-EN 50575 con baja emisión humos, colocado en canal o bandeja</t>
  </si>
  <si>
    <t>EG312226</t>
  </si>
  <si>
    <t>Cable con conductor de cobre de tensión asignada0,6/ 1kV, de designación RZ1-K (AS), construcción según norma UNE 21123-4, bipolar, de sección 2x1,5 mm2, con cubierta del cable de poliolefinas, clase de reacción al fuego Cca-s1b, d1, a1 según la norma UNE-EN 50575 con baja emisión humos, colocado en canal o bandeja</t>
  </si>
  <si>
    <t>Sistemas de instalación</t>
  </si>
  <si>
    <t>'01.04.04</t>
  </si>
  <si>
    <t>EG2DF6D7</t>
  </si>
  <si>
    <t>Bandeja metálica reja con tapa de acero galvanizado en caliente, de altura 50 mm y ancho 100 mm, colocada sobre soportes horizontales con elementos de soporte</t>
  </si>
  <si>
    <t>XBY0017</t>
  </si>
  <si>
    <t xml:space="preserve">Suministro e instalación de Caja de derivación para derivaciones de lazo Modbus, marca Schneider Electric, modelo TSXSCA50, o equivalente con 3 terminales, montada superficialmente. Incluye parte proporcional de bornes, conectores y accesorios. </t>
  </si>
  <si>
    <t>EG23R815</t>
  </si>
  <si>
    <t>Tubo rígido de acero galvanizado, de 25 mm de diámetro nominal, resistencia al impacto de 20 J, resistencia a compresión de 4000 N, con unión roscada y montado superficialmente</t>
  </si>
  <si>
    <t>EG153832</t>
  </si>
  <si>
    <t>Caja de derivación cuadrada de plancha de acero, de 120x120 mm, con grado de protección IP-65, montada superficialmente</t>
  </si>
  <si>
    <t>Programación y software</t>
  </si>
  <si>
    <t>'01.04.05</t>
  </si>
  <si>
    <t>ZPRG01</t>
  </si>
  <si>
    <t>h</t>
  </si>
  <si>
    <t xml:space="preserve">Programación PLC y Panel operador con todas las funcionalidades y pantallas necesarias para el correcto funcionamiento de la instalación, según criterios facilitar por TUS. Incluyen la programación y configuración del Panel Táctil, pruebas y puesta en marcha. </t>
  </si>
  <si>
    <t>ZPRG02</t>
  </si>
  <si>
    <t xml:space="preserve">Programación y configuración del sistema de gestión y control, con todas las funcionalidades y pantallas necesarias para el correcto funcionamiento de la instalación, según criterios a facilitar por TUS. Incluyen la programación y configuración del Panel Táctil, pruebas y puesta en marcha. </t>
  </si>
  <si>
    <t>ZPRG03</t>
  </si>
  <si>
    <t>Software para configuración y control de la instalación, incluyendo software HMI y PLC.</t>
  </si>
  <si>
    <t>Hardware Centro de Control</t>
  </si>
  <si>
    <t>'01.04.06</t>
  </si>
  <si>
    <t>EELL2125</t>
  </si>
  <si>
    <t>U.</t>
  </si>
  <si>
    <t>Suministro e instalación de Servidor, PC sobremesa, procesador Intel Core I7-7700 de 4 núcleos, 3.6 GHz, 16 GB RAM DDR4-2133SDRAM, 2 TB de disco duro HDD 7200 rpm, 4 GB de trageta gráfica GTX1060 GD trayeta, 4 USB 3.0, 6 USB 2.0, Conectividad Bluetooth, Eifi 802.11a/b/b/n/ac, Ethernet LAN Gigabit 10/100/1000, con lector/grabador multi DVD, monitor de 19'', teclado, ratón. Montaje en Rack 19´´.
Con todo el software del sistema operativo y antivirus incluido.</t>
  </si>
  <si>
    <t>EEEC0025</t>
  </si>
  <si>
    <t>U</t>
  </si>
  <si>
    <t>Suministro e instalación de TV LED 55'', UHD 4K, HDMI, USB, Wi-Fi y Smart TV, color: Negro.
Características pantalla:
Tipo pantalla LED, tamaño de pantalla 55'', alta definición Ultra HD 4K, resolución 3840 x 2160 píxeles, internet Wi-Fi, Ethernet (LAN).
Conexiones HDMI, USB 2.0, Entrada Componente (I/Pb/Pr), Compuesto, Auricular, Salida Digital Óptica, Entrada RF, Salida IR, Common Interface, Euroconector.</t>
  </si>
  <si>
    <t>EELL2128</t>
  </si>
  <si>
    <t>PC sobremesa, procesador AMD A12-9800 Quad Core, de 3.8 GHz, 16 GB RAM, 1 TB de disco duro HDD, 4 GB de trageta gráfica, lector de trayeta, 4 USB 3.0, 4 USB 2.0, Conectividad Bluetooth, Wifi 802.1 /b/b/n/ac, Ethernet LAN Gigabit 10/100/1000, con lector/grabador multi DVD, monitor de 24'', teclado, ratón.
Con todo el software del sistema operativo y antivirus incluido.</t>
  </si>
  <si>
    <t>EEEC0231</t>
  </si>
  <si>
    <t>Suministro e instalación de Dispositivo multifunción color por impresión, copia, escaneo, todo en un dimensiones máximos DINA3. Velocidades de 14 ppm en blanco y negro y 14 ppm en color. Conexión Wi-Fi y USB. Suministrada y puesta en funcionamiento.</t>
  </si>
  <si>
    <t>PP7A-H9LL</t>
  </si>
  <si>
    <t>Conmutador (switch) gestionable, de 24 puertos 10/100/1000 Mbps RJ45 y 2 puertos tipo SFP 1/10Gbps compatible con alimentación Ethernet (PoE/PoE+) IEEE 802.3af y 802.3at, para armario tipo rack, con alimentación a 240V, colocado y conectado</t>
  </si>
  <si>
    <t>XY0012</t>
  </si>
  <si>
    <t xml:space="preserve">
Partida para montaje y conexionado de SAI, incluye parte proporcional de protecciones de entrada y salida (interruptor automático+diferencial clase A SI), cableado, canalizaciones, accesorios, rotulación de circuitos y material auxiliar necesario para su correcta instalación y funcionamiento.
Se alojaran las protecciones en el cuadro existente más cercano, y se incluye pequeña envolvente auxiliar en caso necesario.</t>
  </si>
  <si>
    <t>Ingenieria y documentación</t>
  </si>
  <si>
    <t>'01.05</t>
  </si>
  <si>
    <t>ZING01</t>
  </si>
  <si>
    <t xml:space="preserve">Proyecto visado ante el Colegio de Ingenieros para legalización de las instalaciones de MT, incluidas tasas de la OCA, de la administración, inspección inicial y tramitación. </t>
  </si>
  <si>
    <t>ZING02</t>
  </si>
  <si>
    <t xml:space="preserve">Proyecto visado ante el Colegio de Ingenieros para legalización de las instalaciones de BT, incluidas tasas de la OCA, de la administración, inspección inicial y tramitación. </t>
  </si>
  <si>
    <t>ZING04</t>
  </si>
  <si>
    <t xml:space="preserve">Trabajos de ingeniería de detalle para la elaboración de los esquemas eléctricos y de control desarrollados desde la edición inicial hasta el As-Built. </t>
  </si>
  <si>
    <t>ZING05</t>
  </si>
  <si>
    <t xml:space="preserve">Trabajos de ingeniería para la elaboración del proyecto As-Built de las instalaciones, en soporte papel y soporte informático, según requerimientos de TUS. </t>
  </si>
  <si>
    <t>ZING06</t>
  </si>
  <si>
    <t xml:space="preserve">Realización de Pruebas pre-operacionales, puesta en marcha, configuración y ajustes para el correcto funcionamiento de la instalación, según criterios de TUS. </t>
  </si>
  <si>
    <t>Control de calidad</t>
  </si>
  <si>
    <t>'01.06</t>
  </si>
  <si>
    <t>XPA0013</t>
  </si>
  <si>
    <t>Partida alzada a justificar para control de calidad de las instalaciones y equipos de Media Tensión.
Incluye:
Ensayos y pruebas de la instalación de media tensión según RD 337/2014 y sus ITC's
-Inspección de canalizaciones
-Comprobación de interruptores y seccionadores
-Medidas de aislamiento
-Comprobación de resistencia de tierras
-Ensayo de acomplamiento de tierras
-Medidas de tensiones de paso y contacto
Se incluye, en todos los ensayos y pruebas, la generación de informes y documentación asociada.</t>
  </si>
  <si>
    <t>XPA0014</t>
  </si>
  <si>
    <t>Partida alzada a justificar para control de calidad de las instalaciones y equipos.
Instalación de Baja Tensión:
Ensayos y pruebas de la instalación de baja tensión según RD 842/2002 y sus ITC's (ITC BT 19, ITC BT 18 y en el Anexo 4 de la Guía BT del REBT)
-Certificación del cableado de potencia y verificación de la instalación eléctrica antes de la puesta en servicio. 
-Medias de aislamiento
-Medidas de la resistencia de tierras
-Comprobación de la actuación de las protecciones
-Control de calidad de suministradores de equipos y de montadores de cuadros en taller 
-Control de calidad de la instalación eléctrica ejecutada, en obra.
Se incluye, en todos los ensayos y pruebas, la generación de informes y documentación asociada.</t>
  </si>
  <si>
    <t>XPA0015</t>
  </si>
  <si>
    <t>Partida alzada a justificar para control de calidad de las instalaciones y equipos.
Instalación de control y comunicaciones
-Certificación del cableado comunicaciones  (FO, UTP, MODBUS), antes de la puesta en servicio. 
-Comprobación estado e instalación de los elementos (CPU, Remotas, Trajetas E/S, switches, etc.)
-Comprobación de las alimentaciones y conexionados
-Comprobación dels sistema y el software (pruebas señales E/S)
Se incluye, en todos los ensayos y pruebas, la generación de informes y documentación asociada.</t>
  </si>
  <si>
    <t>07</t>
  </si>
  <si>
    <t>Gestión de residuos</t>
  </si>
  <si>
    <t>'01.07</t>
  </si>
  <si>
    <t>XPA0006</t>
  </si>
  <si>
    <t>Partida a justificar para gestión de residuos de construcción generados durante la ejecución de la obra.
Incluye transporte y deposición hasta vertedero controlado, así como tasas, cánon y generación de documentación asocida.</t>
  </si>
  <si>
    <t>08</t>
  </si>
  <si>
    <t>Seguridad y salud</t>
  </si>
  <si>
    <t>'01.08</t>
  </si>
  <si>
    <t>XPA0007</t>
  </si>
  <si>
    <t>Partida de cobro íntegro para medios de seguridad y salud.</t>
  </si>
  <si>
    <t xml:space="preserve">IMPORTE TOTAL DEL PRESUPUESTO : </t>
  </si>
  <si>
    <t>Justificación de elementos</t>
  </si>
  <si>
    <t>Nº</t>
  </si>
  <si>
    <t>Código</t>
  </si>
  <si>
    <t>U.M.</t>
  </si>
  <si>
    <t>Descripción</t>
  </si>
  <si>
    <t>Partida de obra</t>
  </si>
  <si>
    <t>P-1</t>
  </si>
  <si>
    <t>Rend.:</t>
  </si>
  <si>
    <t>Mano de obra</t>
  </si>
  <si>
    <t>A0F-000E</t>
  </si>
  <si>
    <t>Oficial 1a electricista</t>
  </si>
  <si>
    <t>/R</t>
  </si>
  <si>
    <t>x</t>
  </si>
  <si>
    <t>=</t>
  </si>
  <si>
    <t>Subtotal mano de obra</t>
  </si>
  <si>
    <t>Material</t>
  </si>
  <si>
    <t>BPX03</t>
  </si>
  <si>
    <t>Subtotal material</t>
  </si>
  <si>
    <t>Coste directo</t>
  </si>
  <si>
    <t>Total</t>
  </si>
  <si>
    <t>P-2</t>
  </si>
  <si>
    <t>A0F-0013</t>
  </si>
  <si>
    <t>Oficial 1a informático</t>
  </si>
  <si>
    <t>BPX05</t>
  </si>
  <si>
    <t>P-3</t>
  </si>
  <si>
    <t>BPX01</t>
  </si>
  <si>
    <t>P-4</t>
  </si>
  <si>
    <t>BPX07</t>
  </si>
  <si>
    <t>PC sobremesa, procesador AMD A12-9800 Quad Core, de 3.8 GHz, 8 GB RAM, 1 TB de disco duro HDD, 2 GB de trayeta gráfica, lector de trayeta, 4 USB 3.0, 4 USB 2.0, Conectividad Bluetooth, Wifi 802.1 /b/b/n/ac, Ethernet LAN Gigabit 10/100/1000, con lector/grabador multi DVD, monitor de 19'', teclado, ratón.
Con todo el software del sistema operativo y antivirus incluido.</t>
  </si>
  <si>
    <t>P-5</t>
  </si>
  <si>
    <t>A012H000</t>
  </si>
  <si>
    <t>A013H000</t>
  </si>
  <si>
    <t>Ayudante electricista</t>
  </si>
  <si>
    <t>BG153832</t>
  </si>
  <si>
    <t>Caja de derivación cuadrada de plancha de acero, de 120x120 mm, con grado de protección IP-65 y para montar superficialmente</t>
  </si>
  <si>
    <t>BGW15000</t>
  </si>
  <si>
    <t>Parte proporcional de accesorios de caja de derivación cuadrada</t>
  </si>
  <si>
    <t>Gastos auxiliares</t>
  </si>
  <si>
    <t>%</t>
  </si>
  <si>
    <t>P-6</t>
  </si>
  <si>
    <t>BG23R810</t>
  </si>
  <si>
    <t>Tubo rígido de acero galvanizado, de 25 mm de diámetro nominal, resistencia al impacto de 20 J, resistencia a compresión de 4000 N, para roscar</t>
  </si>
  <si>
    <t>BGW23000</t>
  </si>
  <si>
    <t>Parte proporcional de accesorios para tubos rígidos de acero</t>
  </si>
  <si>
    <t>P-7</t>
  </si>
  <si>
    <t>BG2DF6D0</t>
  </si>
  <si>
    <t>Bandeja metálica reja de acero galvanizado en caliente, de alto 50 mm y ancho 100 mm</t>
  </si>
  <si>
    <t>BGY2ABD1</t>
  </si>
  <si>
    <t>Parte proporcional de elementos de soporte para bandejas metálicas de acero galvanizado en caliente de 100 mm de anchura, para instalación sobre soportes horizontales</t>
  </si>
  <si>
    <t>BG2ZBAD0</t>
  </si>
  <si>
    <t>Cubierta para bandeja metálica reja, de acero galvanizado en caliente, de 100 mm de ancho</t>
  </si>
  <si>
    <t>P-8</t>
  </si>
  <si>
    <t>BG2ZBAE0</t>
  </si>
  <si>
    <t>Cubierta para bandeja metálica reja, de acero galvanizado en caliente, de 150 mm de ancho</t>
  </si>
  <si>
    <t>BGY2ABE1</t>
  </si>
  <si>
    <t>Parte proporcional de elementos de soporte para bandejas metálicas de acero galvanizado en caliente de 150 mm de anchura, para instalación sobre soportes horizontales</t>
  </si>
  <si>
    <t>BG2DF6E0</t>
  </si>
  <si>
    <t>Bandeja metálica reja de acero galvanizado en caliente, de alto 50 mm y ancho 150 mm</t>
  </si>
  <si>
    <t>P-9</t>
  </si>
  <si>
    <t>BG2ZBAF0</t>
  </si>
  <si>
    <t>Cubierta para bandeja metálica reja, de acero galvanizado en caliente, de 200 mm de ancho</t>
  </si>
  <si>
    <t>BGY2ABF1</t>
  </si>
  <si>
    <t>Parte proporcional de elementos de soporte para bandejas metálicas de acero galvanizado en caliente de 200 mm de anchura, para instalación sobre soportes horizontales</t>
  </si>
  <si>
    <t>BG2DFGF0</t>
  </si>
  <si>
    <t>Bandeja metálica reja de acero galvanizado en caliente, de alto 100 mm y ancho 200 mm</t>
  </si>
  <si>
    <t>P-10</t>
  </si>
  <si>
    <t>BG2ZBAK0</t>
  </si>
  <si>
    <t>Cubierta para bandeja metálica reja, de acero galvanizado en caliente, de 400 mm de ancho</t>
  </si>
  <si>
    <t>BGY2ABK1</t>
  </si>
  <si>
    <t>Parte proporcional de elementos de soporte para bandejas metálicas de acero galvanizado en caliente de 400 mm de anchura, para instalación sobre soportes horizontales</t>
  </si>
  <si>
    <t>BG2DFGK0</t>
  </si>
  <si>
    <t>Bandeja metálica reja de acero galvanizado en caliente, de alto 100 mm y ancho 400 mm</t>
  </si>
  <si>
    <t>P-11</t>
  </si>
  <si>
    <t>BG312220</t>
  </si>
  <si>
    <t>Cable con conductor de cobre de tensión asignada0,6/ 1kV, de designación RZ1-K (AS), construcción según norma UNE 21123-4, bipolar, de sección 2x1,5 mm2, con cubierta del cable de poliolefinas, clase de reacción al fuego Cca-s1b, d1, a1 según la norma UNE-EN 50575 con baja emisión humos</t>
  </si>
  <si>
    <t>P-12</t>
  </si>
  <si>
    <t>BG312350</t>
  </si>
  <si>
    <t>Cable con conductor de cobre de tensión asignada0,6/ 1kV, de designación RZ1-K (AS), construcción según norma UNE 21123-4, tripolar, de sección 3x6 mm2, con cubierta del cable de poliolefinas, clase de reacción al fuego Cca-s1b, d1, a1 según la norma UNE-EN 50575 con baja emisión humos</t>
  </si>
  <si>
    <t>P-13</t>
  </si>
  <si>
    <t>BG312620</t>
  </si>
  <si>
    <t>Cable con conductor de cobre de tensión asignada0,6/ 1kV, de designación RZ1-K (AS), construcción según norma UNE 21123-4, pentapolar, de sección 5x1,5 mm2, con cubierta del cable de poliolefinas, clase de reacción al fuego Cca-s1b, d1, a1 según la norma UNE-EN 50575 con baja emisión humos</t>
  </si>
  <si>
    <t>P-14</t>
  </si>
  <si>
    <t>BG39E1B0</t>
  </si>
  <si>
    <t>Cable con conductor de aluminio de tensión asignada de 0,6/ 1kV, de designación AL RZ1 (AS), construcción según norma UNE 21123-4, unipolar, de sección 1x70 mm2, clase de reacción al fuego Cca-s1b, d1, a1 según la norma UNE-EN 50575</t>
  </si>
  <si>
    <t>P-15</t>
  </si>
  <si>
    <t>BG39E1D0</t>
  </si>
  <si>
    <t>Cable con conductor de aluminio de tensión asignada de 0,6/ 1kV, de designación AL RZ1 (AS), construcción según norma UNE 21123-4, unipolar, de sección 1x120 mm2, clase de reacción al fuego Cca-s1b, d1, a1 según la norma UNE-EN 50575</t>
  </si>
  <si>
    <t>P-16</t>
  </si>
  <si>
    <t>BG39E1G0</t>
  </si>
  <si>
    <t>Cable con conductor de aluminio de tensión asignada de 0,6/ 1kV, de designación AL RZ1 (AS), construcción según norma UNE 21123-4, unipolar, de sección 1x240 mm2, clase de reacción al fuego Cca-s1b, d1, a1 según la norma UNE-EN 50575</t>
  </si>
  <si>
    <t>P-17</t>
  </si>
  <si>
    <t>BGC5A9J0</t>
  </si>
  <si>
    <t>Sistema de alimentación ininterrumpida del tipo line interactive con modulación de ancho de pulsos (PWM), clasificación VI según la norma EN 62040-3, de 3000 VA de potencia, tiempo de autonomía de 60 minutos, tensión de entrada/salida 230 V/230 V, frecuencias de funcionamiento 50/60 Hz, rendimiento total &gt; 98, factor de potencia de salida 0.9, sobrecarga admisible del 110% durante 3 minutos y del 150% durante 200 ms, comunicación remota mediante puertos RS-232 y USB, protocolo de comunicación Megatech, comunicación local con display LCD, baterías de plomo tipo AGM, con 8 tomas de corriente del tipo IEC, formato torre o rack 19''</t>
  </si>
  <si>
    <t>P-18</t>
  </si>
  <si>
    <t>BGK22680</t>
  </si>
  <si>
    <t>Cable eléctrico de media tensión (MT), de designación UNE RHZ1 18/30 kV, unipolar de 1x150 mm2 de sección, con conductor de aluminio, aislamiento de polietileno reticulado (XLPE), pantalla metálica de hilos de cobre de 16 mm2 de sección y cubierta exterior de poliolefina termoplástica (Z1)</t>
  </si>
  <si>
    <t>P-19</t>
  </si>
  <si>
    <t>A012M000</t>
  </si>
  <si>
    <t>Oficial 1a montador</t>
  </si>
  <si>
    <t>A013M000</t>
  </si>
  <si>
    <t>Ayudante montador</t>
  </si>
  <si>
    <t>BP434670</t>
  </si>
  <si>
    <t>Cable para transmisión de datos con conductores de cobre, de 4 pares, categoría 6 U/UTP, aislamiento de poliolefina y cubierta de poliolefina, de baja emisión de humos y opacidad reducida, no propagador del incendio según UNE-EN 50266, clase de reacción al fuego Dca-s2, d2, a2 según la norma UNE-EN 50575</t>
  </si>
  <si>
    <t>P-20</t>
  </si>
  <si>
    <t>BP43C430</t>
  </si>
  <si>
    <t>Latiguillo de 4 pares, con 2 conectores RJ45 categoría 6 U/UTP, de 0,5 a 1,6 m de longitud</t>
  </si>
  <si>
    <t>P-21</t>
  </si>
  <si>
    <t>BP4AACB0</t>
  </si>
  <si>
    <t>Cable de fibra óptica para uso exterior, con 12 fibras de tipo multimodo 50/125, estructura interior monotubo (estructura holgada) rellena de gel hidrófugo armadura metálica, con cubierta de polietileno, clase de reacción al fuego Eca según la norma UNE-EN 50575</t>
  </si>
  <si>
    <t>P-22</t>
  </si>
  <si>
    <t>BP7382F3</t>
  </si>
  <si>
    <t>Toma de señal de voz y datos, de tipo modular de 2 módulos estrechos, con conector RJ45 doble, categoría 6 U/FTP, con conexión por desplazamiento del aislante, con tapa, de precio alto, para montar sobre bastidor o caja</t>
  </si>
  <si>
    <t>P-23</t>
  </si>
  <si>
    <t>BP74S810</t>
  </si>
  <si>
    <t>Armario de pie metálico con bastidor tipo rack 19'', de 42 unidades de altura, de 2000x800x800 mm (alto x ancho x profundidad), de 1 compartimentos, con 1 puerta de vidrio de seguridad y cerradura con llave, con paneles laterales y estructura desmontable</t>
  </si>
  <si>
    <t>P-24</t>
  </si>
  <si>
    <t>BP7E1G10</t>
  </si>
  <si>
    <t>Conmutador (switch) gestionable, de 48 puertos 10/100/1000 Mbps RJ45 y 4 puertos tipo SFP 1/10Gbps compatible con alimentación Ethernet (PoE/PoE+) IEEE 802.3af y 802.3at, para armario tipo rack, con alimentación a 240V</t>
  </si>
  <si>
    <t>P-25</t>
  </si>
  <si>
    <t>BP7E2020</t>
  </si>
  <si>
    <t>Módulo transceptor SFP para 10Gigabit Ethernet sobre fibra óptica tipo LX para 2 km (1000BASE-LX), con conector tipo LC para fibra multimodo (MMF)</t>
  </si>
  <si>
    <t>P-26</t>
  </si>
  <si>
    <t>BP7Z1M78</t>
  </si>
  <si>
    <t>Panel integrado deslizante, equipado con 24 conectores RJ45 categoría 6 U/UTP, para montar sobre bastidor rack 19'', de 1 unidad de altura, con organizador de cables y portaetiquetas</t>
  </si>
  <si>
    <t>P-27</t>
  </si>
  <si>
    <t>BP7Z6529</t>
  </si>
  <si>
    <t>Bandeja extraible de chapa de acero para armario de comunicaciones rack 19'', sistema de fijación frontal y posterior sobre el bastidor, de 1 unidad de altura, para una carga máxima de 25 kg y una profundidad de 800 mm</t>
  </si>
  <si>
    <t>P-28</t>
  </si>
  <si>
    <t>BP7ZA122</t>
  </si>
  <si>
    <t>Módulo de ventiladores para armario de comunicaciones rack 19'', con 2 ventiladores de tipo axial, de 2 unidades de altura, 230 V de tensión de alimentación y un caudal de aire de 320 m3/h, con termostato y piloto</t>
  </si>
  <si>
    <t>P-29</t>
  </si>
  <si>
    <t>BP7ZEB81</t>
  </si>
  <si>
    <t>Regleta de alimentación deslizante, con 8 bases schucko 2P+T de 16 A y 250 V, y un interruptor bipolar de 16 A, para armarios rack 19'', de 1 unidad de altura, montaje horizontal</t>
  </si>
  <si>
    <t>P-30</t>
  </si>
  <si>
    <t>BP7GU010</t>
  </si>
  <si>
    <t>Caja de empalmes de cables de fibra óptica universal, capacidad hasta 32 fusiones repartidas en 2 bandejas de 16 fusiones, con dos entradas/salidas para cables de 14,3 mm de diámetro exterior máximo, posibilidad de empalme por fusión o empalme mecánico, cuerpo de material plástico con grado de protección IP65</t>
  </si>
  <si>
    <t>P-31</t>
  </si>
  <si>
    <t>A0F-000R</t>
  </si>
  <si>
    <t>A01-FEPH</t>
  </si>
  <si>
    <t>BP7E-H5T1</t>
  </si>
  <si>
    <t>Conmutador (switch) gestionable, de 24 puertos 10/100/1000 Mbps RJ45 y 2 puertos tipo SFP 1/10Gbps compatible con alimentación Ethernet (PoE/PoE+) IEEE 802.3af y 802.3at, para armario tipo rack, con alimentación a 240V</t>
  </si>
  <si>
    <t>P-32</t>
  </si>
  <si>
    <t>P-33</t>
  </si>
  <si>
    <t>P-34</t>
  </si>
  <si>
    <t>BP44-X0000</t>
  </si>
  <si>
    <t xml:space="preserve">Suministro e instalación de cable ModBus RS485, apto para protocolos que utilicen capa física RS485, RS-232, RS-422. Sección 1x2x0.22 mm2, Conductor Cuerda de cobre estañado flexible con Aislamiento Poliolefina celular (expandida). Conductores aislados cableados conjuntamente en coronas concéntricas con Pantalla general Cinta de poliéster / aluminio + hilo de drenaje flexible de cobre estañado Cobertura: 100% + Trenza de hilos de cobre estañado Cobertura: 60%, y Cubierta exterior PVC (Tipo T2) </t>
  </si>
  <si>
    <t>P-35</t>
  </si>
  <si>
    <t>P-36</t>
  </si>
  <si>
    <t>A01-FEPD</t>
  </si>
  <si>
    <t>BDK2-1KND</t>
  </si>
  <si>
    <t>Arqueta de registro de hormigón prefabricado sin fondo de 100x100x100 cm, para instalaciones de servicios</t>
  </si>
  <si>
    <t>BGD5-06SW</t>
  </si>
  <si>
    <t>Pica de toma de tierra y de acero y recubrimiento de cobre, de 2000 mm de largo, de 14,6 mm de diámetro, de 300 µm</t>
  </si>
  <si>
    <t>BGD4-16WD</t>
  </si>
  <si>
    <t>Punto de toma de tierra con puente seccionador de pletina de cobre, montado en caja estanca y para montar superficialmente</t>
  </si>
  <si>
    <t>BGYD-0B2W</t>
  </si>
  <si>
    <t>Parte proporcional de elementos especiales para picas de toma de tierra</t>
  </si>
  <si>
    <t>BG3I-06W4</t>
  </si>
  <si>
    <t>Conductor de cobre desnudo, unipolar de sección 1x50 mm2</t>
  </si>
  <si>
    <t>P-37</t>
  </si>
  <si>
    <t>P-38</t>
  </si>
  <si>
    <t>P-39</t>
  </si>
  <si>
    <t>P-40</t>
  </si>
  <si>
    <t>P-41</t>
  </si>
  <si>
    <t>P-42</t>
  </si>
  <si>
    <t>P-43</t>
  </si>
  <si>
    <t>P-44</t>
  </si>
  <si>
    <t>P-45</t>
  </si>
  <si>
    <t>P-46</t>
  </si>
  <si>
    <t>BG19-XBY000</t>
  </si>
  <si>
    <t>P-47</t>
  </si>
  <si>
    <t>BG19-XBY001</t>
  </si>
  <si>
    <t>P-48</t>
  </si>
  <si>
    <t>P-49</t>
  </si>
  <si>
    <t>P-50</t>
  </si>
  <si>
    <t>P-51</t>
  </si>
  <si>
    <t>P-52</t>
  </si>
  <si>
    <t>P-53</t>
  </si>
  <si>
    <t>P-54</t>
  </si>
  <si>
    <t>P-55</t>
  </si>
  <si>
    <t>P-56</t>
  </si>
  <si>
    <t>P-57</t>
  </si>
  <si>
    <t>A010T000</t>
  </si>
  <si>
    <t>Técnico medio o superior</t>
  </si>
  <si>
    <t>P-58</t>
  </si>
  <si>
    <t>P-59</t>
  </si>
  <si>
    <t>P-60</t>
  </si>
  <si>
    <t>P-61</t>
  </si>
  <si>
    <t>P-62</t>
  </si>
  <si>
    <t>P-63</t>
  </si>
  <si>
    <t>P-64</t>
  </si>
  <si>
    <t>MEDICIONES</t>
  </si>
  <si>
    <t>N</t>
  </si>
  <si>
    <t>'01.02.03.001</t>
  </si>
  <si>
    <t>L</t>
  </si>
  <si>
    <t>Interconexión CRM-CT</t>
  </si>
  <si>
    <t>Interconexión cabinas cia y abonado</t>
  </si>
  <si>
    <t>Interconexión cabinas PG y Medida</t>
  </si>
  <si>
    <t>Conexion a TR1</t>
  </si>
  <si>
    <t>Conexión a TR2</t>
  </si>
  <si>
    <t>'01.02.05.001</t>
  </si>
  <si>
    <t>Partida para la ejecución de Puesta a Tierra de MT, formada por electrodo rectangular de 3x2.5 m tipo UNESA 30-25/8 / 82 o equivalente, formado por cable de cobre desnudo de 50 mm2 y 8 picas de acero revestido de cobre de L = 2m y diámetro 14.6 mm.
Incluye cable de cobre desnudo de 50 mm2, 8 picas, puente de seccionamiento, parte proporcional de cable desnudo o aislado de 50 mm2 desde electrodo a caja de seccionamiento de tierras,arqueta de registro, sales minerales, medidas de resistencia de tierra, ensayos, parte proporcional de cableado, canalización, accesorios y material auxiliar necesario para la correcta instalación y funcionamiento.
Incluye catas, exavación y restitución del pavimento para la ejecución de la red de tierras.</t>
  </si>
  <si>
    <t>P.T. Protección CT (Herrajes)</t>
  </si>
  <si>
    <t>P.T. Servicio CT (Neutro)</t>
  </si>
  <si>
    <t>'01.03.02.001</t>
  </si>
  <si>
    <t>Cond TT Alim. C.Existente</t>
  </si>
  <si>
    <t>'01.03.02.002</t>
  </si>
  <si>
    <t>Alim. C.Existente (3F+N)</t>
  </si>
  <si>
    <t>Linea PDR1 (TT)</t>
  </si>
  <si>
    <t>Linea PDR2 (TT)</t>
  </si>
  <si>
    <t>Linea PDR3 (TT)</t>
  </si>
  <si>
    <t>Linea PDR4 (TT)</t>
  </si>
  <si>
    <t>'01.03.02.003</t>
  </si>
  <si>
    <t>Linea TR1-CGBT01 (3F+N)</t>
  </si>
  <si>
    <t>Linea TR2-CGBT01 (3F+N)</t>
  </si>
  <si>
    <t>Linea PDR1 (3F+N)</t>
  </si>
  <si>
    <t>Linea PDR2 (3F+N)</t>
  </si>
  <si>
    <t>Linea PDR3 (3F+N)</t>
  </si>
  <si>
    <t>Linea PDR4 (3F+N)</t>
  </si>
  <si>
    <t>'01.03.02.004</t>
  </si>
  <si>
    <t>Alim. SAI</t>
  </si>
  <si>
    <t>Alim. C.Control y Coms.</t>
  </si>
  <si>
    <t>'01.03.05.001</t>
  </si>
  <si>
    <t>Partida para la ejecución de Puesta a Tierra de BT, formada por electrodo rectangular de 3x2.5 m tipo UNESA 30-25/8 / 82 o equivalente, formado por cable de cobre desnudo de 50 mm2 y 8 picas de acero revestido de cobre de L = 2m y diámetro 14.6 mm.
Incluye cable de cobre desnudo de 50 mm2, 8 picas, puente de seccionamiento, parte proporcional de cable desnudo o aislado de 50 mm2 desde electrodo a caja de seccionamiento de tierras,arqueta de registro, sales minerales, medidas de resistencia de tierra, ensayos, parte proporcional de cableado, canalización, accesorios y material auxiliar necesario para la correcta instalación y funcionamiento.
Incluye catas,exavación y restitución del pavimento para la ejecución de la red de tierras.</t>
  </si>
  <si>
    <t>P.T. Protección BT</t>
  </si>
  <si>
    <t>'01.03.05.002</t>
  </si>
  <si>
    <t>Partida para suministro e instalación de conexión de nueva red de tierras de BT a red de tierra de BT existente.
Incluye puente de seccionamiento, cable de Cu desnudo de 50 mm2 tendido por zanjas desde nueva sala BT hasta cuadros BT existentes, bornes, accesorios y todo el material auxiliar necesario para su correcta instalación y funcionamiento.</t>
  </si>
  <si>
    <t>Conexion nueva Inst.BT a Tierra BT existente</t>
  </si>
  <si>
    <t>'01.03.05.003</t>
  </si>
  <si>
    <t>Conexión equipotencial nuevos equipos BT</t>
  </si>
  <si>
    <t>'01.04.03.001</t>
  </si>
  <si>
    <t>Cable de fibra óptica para uso exterior, con 12 fibras de tipo multimodo 50/125, estructura interior monotubo (estructura holgada) rellena de gel hidrófugo, armadura metálica, con cubierta de polietileno, instalado.
Para interconexión de armarios de comunicaciones con Centro de Control de la cochera.</t>
  </si>
  <si>
    <t>Interconexión F.O. Armario Coms-Sala ctrol</t>
  </si>
  <si>
    <t>'01.04.03.002</t>
  </si>
  <si>
    <t>Linea PDR1</t>
  </si>
  <si>
    <t>Linea PDR2</t>
  </si>
  <si>
    <t>Linea PDR3</t>
  </si>
  <si>
    <t>Linea PDR4</t>
  </si>
  <si>
    <t>'01.04.03.004</t>
  </si>
  <si>
    <t xml:space="preserve">Suministro e instalación de cable ModBus RS485, apto para protocolos que utilicen capa física RS485, RS-232, RS-422. Sección 1x2x0.22 mm2, Conductor Cuerda de cobre estañado flexible con Aislamiento Poliolefina celular (expandida). Conductores aislados cableados conjuntamente en coronas concéntricas con Pantalla general Cinta de poliéster / aluminio + hilo de drenaje flexible de cobre estañado Cobertura: 100% + Trenza de hilos de cobre estañado Cobertura: 60%, y Cubierta exterior PVC (Tipo T2) 
</t>
  </si>
  <si>
    <t>Comunicaciones ud.Ctrol cabinas MT</t>
  </si>
  <si>
    <t>'01.06.001</t>
  </si>
  <si>
    <t>Partida alzada a justificar para control de calidad de las instalaciones y equipos de Media Tensión.
Incluye:
Ensayos y pruebas de la instalación de media tensión según RD 337/2014 y sus ITC's
-Inspección de canalizaciones
-Comprobación de interruptores y seccionadores
-Medidas de aislamiento
-Comprobación de resistencia de tierras
-Ensayo de acomplamiento de tierras
-Medidas de tensiones de paso y contacto
Se incluye, en todos los ensayos y pruebas, la generación de informes y documentación asociada.</t>
  </si>
  <si>
    <t>Control calidad MT</t>
  </si>
  <si>
    <t>'01.06.002</t>
  </si>
  <si>
    <t>Partida alzada a justificar para control de calidad de las instalaciones y equipos.
Instalación de Baja Tensión:
Ensayos y pruebas de la instalación de baja tensión según RD 842/2002 y sus ITC's (ITC BT 19, ITC BT 18 y en el Anexo 4 de la Guía BT del REBT)
-Certificación del cableado de potencia y verificación de la instalación eléctrica antes de la puesta en servicio. 
-Medias de aislamiento
-Medidas de la resistencia de tierras
-Comprobación de la actuación de las protecciones
-Control de calidad de suministradores de equipos y de montadores de cuadros en taller 
-Control de calidad de la instalación eléctrica ejecutada, en obra.
Se incluye, en todos los ensayos y pruebas, la generación de informes y documentación asociada.</t>
  </si>
  <si>
    <t>Control calidad BT</t>
  </si>
  <si>
    <t>'01.06.003</t>
  </si>
  <si>
    <t>Partida alzada a justificar para control de calidad de las instalaciones y equipos.
Instalación de control y comunicaciones
-Certificación del cableado comunicaciones  (FO, UTP, MODBUS), antes de la puesta en servicio. 
-Comprobación estado e instalación de los elementos (CPU, Remotas, Trajetas E/S, switches, etc.)
-Comprobación de las alimentaciones y conexionados
-Comprobación dels sistema y el software (pruebas señales E/S)
Se incluye, en todos los ensayos y pruebas, la generación de informes y documentación asociada.</t>
  </si>
  <si>
    <t>Control calidad Comunicaciones</t>
  </si>
  <si>
    <t>'01.07.001</t>
  </si>
  <si>
    <t>Partida a justificar para gestión de residuos de construcción generados durante la ejecución de la obra.
Incluye transporte y deposición hasta vertedero controlado, así como tasas, cánon y generación de documentación asocida.</t>
  </si>
  <si>
    <t>'01.08.001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</si>
</sst>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
    <numFmt numFmtId="165" formatCode="###,###,##0.000"/>
    <numFmt numFmtId="166" formatCode="###,###,##0.00000"/>
  </numFmts>
  <fonts count="12"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rgb="FF000000"/>
      <name val="Calibri"/>
      <family val="2"/>
    </font>
    <font>
      <b/>
      <sz val="10"/>
      <color rgb="FF000000"/>
      <name val="Calibri"/>
      <family val="2"/>
    </font>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s>
  <fills count="5">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s>
  <borders count="3">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s>
  <cellStyleXfs count="1">
    <xf numFmtId="0" fontId="0" fillId="0" borderId="0" applyNumberFormat="0" applyBorder="0" applyAlignment="0"/>
  </cellStyleXfs>
  <cellXfs count="46">
    <xf numFmtId="0" fontId="0" fillId="0" borderId="0" xfId="0" applyFill="1" applyProtection="1"/>
    <xf numFmtId="0" fontId="1" fillId="0" borderId="0" xfId="0" applyFont="1" applyFill="1" applyProtection="1"/>
    <xf numFmtId="0" fontId="0" fillId="2" borderId="0" xfId="0" applyFill="1" applyProtection="1"/>
    <xf numFmtId="0" fontId="2" fillId="2" borderId="0" xfId="0" applyFont="1" applyFill="1" applyAlignment="1" applyProtection="1">
      <alignment horizontal="center"/>
    </xf>
    <xf numFmtId="0" fontId="3" fillId="3" borderId="0" xfId="0" applyFont="1" applyFill="1" applyAlignment="1" applyProtection="1">
      <alignment horizontal="right"/>
    </xf>
    <xf numFmtId="0" fontId="3" fillId="0" borderId="0" xfId="0" applyFont="1" applyFill="1" applyProtection="1"/>
    <xf numFmtId="49" fontId="3" fillId="0" borderId="0" xfId="0" applyNumberFormat="1" applyFont="1" applyFill="1" applyProtection="1"/>
    <xf numFmtId="49" fontId="1" fillId="0" borderId="0" xfId="0" applyNumberFormat="1" applyFont="1" applyFill="1" applyProtection="1"/>
    <xf numFmtId="0" fontId="1" fillId="0" borderId="0" xfId="0" applyFont="1" applyFill="1" applyProtection="1"/>
    <xf numFmtId="164" fontId="1" fillId="4" borderId="0" xfId="0" applyNumberFormat="1" applyFont="1" applyFill="1" applyProtection="1">
      <protection locked="0"/>
    </xf>
    <xf numFmtId="165" fontId="1" fillId="0" borderId="0" xfId="0" applyNumberFormat="1" applyFont="1" applyFill="1" applyProtection="1"/>
    <xf numFmtId="164" fontId="1" fillId="0" borderId="0" xfId="0" applyNumberFormat="1" applyFont="1" applyFill="1" applyProtection="1"/>
    <xf numFmtId="0" fontId="1" fillId="0" borderId="0" xfId="0" applyFont="1" applyFill="1" applyAlignment="1" applyProtection="1">
      <alignment wrapText="1"/>
    </xf>
    <xf numFmtId="164" fontId="3" fillId="0" borderId="0" xfId="0" applyNumberFormat="1" applyFont="1" applyFill="1" applyProtection="1"/>
    <xf numFmtId="0" fontId="4" fillId="0" borderId="0" xfId="0" applyFont="1" applyFill="1" applyProtection="1"/>
    <xf numFmtId="164" fontId="4" fillId="0" borderId="0" xfId="0" applyNumberFormat="1" applyFont="1" applyFill="1" applyProtection="1"/>
    <xf numFmtId="0" fontId="6" fillId="2" borderId="0" xfId="0" applyFont="1" applyFill="1" applyProtection="1"/>
    <xf numFmtId="0" fontId="3" fillId="3" borderId="0" xfId="0" applyFont="1" applyFill="1" applyAlignment="1" applyProtection="1">
      <alignment horizontal="center"/>
    </xf>
    <xf numFmtId="0" fontId="4" fillId="0" borderId="0" xfId="0" applyFont="1" applyFill="1" applyAlignment="1" applyProtection="1">
      <alignment vertical="top"/>
    </xf>
    <xf numFmtId="0" fontId="0" fillId="0" borderId="0" xfId="0" applyFill="1" applyAlignment="1" applyProtection="1">
      <alignment vertical="top"/>
    </xf>
    <xf numFmtId="165" fontId="4" fillId="0" borderId="0" xfId="0" applyNumberFormat="1" applyFont="1" applyFill="1" applyAlignment="1" applyProtection="1">
      <alignment horizontal="center" vertical="top"/>
    </xf>
    <xf numFmtId="164" fontId="4" fillId="4" borderId="0" xfId="0" applyNumberFormat="1" applyFont="1" applyFill="1" applyAlignment="1" applyProtection="1">
      <alignment vertical="top"/>
      <protection locked="0"/>
    </xf>
    <xf numFmtId="165" fontId="0" fillId="4" borderId="0" xfId="0" applyNumberFormat="1" applyFill="1" applyProtection="1">
      <protection locked="0"/>
    </xf>
    <xf numFmtId="166" fontId="0" fillId="4" borderId="0" xfId="0" applyNumberFormat="1" applyFill="1" applyProtection="1">
      <protection locked="0"/>
    </xf>
    <xf numFmtId="166" fontId="0" fillId="0" borderId="0" xfId="0" applyNumberFormat="1" applyFill="1" applyProtection="1"/>
    <xf numFmtId="0" fontId="0" fillId="4" borderId="0" xfId="0" applyFill="1" applyProtection="1">
      <protection locked="0"/>
    </xf>
    <xf numFmtId="0" fontId="0" fillId="0" borderId="0" xfId="0" applyFill="1" applyAlignment="1" applyProtection="1">
      <alignment horizontal="right"/>
    </xf>
    <xf numFmtId="0" fontId="0" fillId="0" borderId="0" xfId="0" applyFill="1" applyAlignment="1" applyProtection="1">
      <alignment wrapText="1"/>
    </xf>
    <xf numFmtId="166" fontId="0" fillId="4" borderId="1" xfId="0" applyNumberFormat="1" applyFill="1" applyBorder="1" applyProtection="1">
      <protection locked="0"/>
    </xf>
    <xf numFmtId="0" fontId="10" fillId="0" borderId="0" xfId="0" applyFont="1" applyFill="1" applyProtection="1"/>
    <xf numFmtId="49" fontId="10" fillId="0" borderId="0" xfId="0" applyNumberFormat="1" applyFont="1" applyFill="1" applyProtection="1"/>
    <xf numFmtId="49" fontId="11" fillId="0" borderId="0" xfId="0" applyNumberFormat="1" applyFont="1" applyFill="1" applyAlignment="1" applyProtection="1">
      <alignment vertical="top"/>
    </xf>
    <xf numFmtId="0" fontId="11" fillId="0" borderId="0" xfId="0" applyFont="1" applyFill="1" applyAlignment="1" applyProtection="1">
      <alignment vertical="top"/>
    </xf>
    <xf numFmtId="165" fontId="11" fillId="0" borderId="0" xfId="0" applyNumberFormat="1" applyFont="1" applyFill="1" applyAlignment="1" applyProtection="1">
      <alignment vertical="top"/>
    </xf>
    <xf numFmtId="165" fontId="7" fillId="0" borderId="0" xfId="0" applyNumberFormat="1" applyFont="1" applyFill="1" applyProtection="1"/>
    <xf numFmtId="165" fontId="7" fillId="0" borderId="2" xfId="0" applyNumberFormat="1" applyFont="1" applyFill="1" applyBorder="1" applyProtection="1"/>
    <xf numFmtId="0" fontId="1" fillId="0" borderId="0" xfId="0" applyFont="1" applyFill="1" applyProtection="1"/>
    <xf numFmtId="0" fontId="0" fillId="0" borderId="0" xfId="0" applyFill="1" applyAlignment="1" applyProtection="1">
      <alignment horizontal="justify" vertical="top" wrapText="1"/>
    </xf>
    <xf numFmtId="0" fontId="0" fillId="0" borderId="0" xfId="0" applyFill="1" applyAlignment="1" applyProtection="1">
      <alignment vertical="top"/>
    </xf>
    <xf numFmtId="165" fontId="4" fillId="4" borderId="0" xfId="0" applyNumberFormat="1" applyFont="1" applyFill="1" applyAlignment="1" applyProtection="1">
      <alignment horizontal="left" vertical="top"/>
      <protection locked="0"/>
    </xf>
    <xf numFmtId="0" fontId="0" fillId="4" borderId="0" xfId="0" applyFill="1" applyAlignment="1" applyProtection="1">
      <alignment vertical="top"/>
      <protection locked="0"/>
    </xf>
    <xf numFmtId="0" fontId="5" fillId="0" borderId="0" xfId="0" applyFont="1" applyFill="1" applyProtection="1"/>
    <xf numFmtId="0" fontId="2" fillId="2" borderId="0" xfId="0" applyFont="1" applyFill="1" applyAlignment="1" applyProtection="1">
      <alignment horizontal="center"/>
    </xf>
    <xf numFmtId="0" fontId="11" fillId="0" borderId="0" xfId="0" applyFont="1" applyFill="1" applyAlignment="1" applyProtection="1">
      <alignment horizontal="justify" vertical="top" wrapText="1"/>
    </xf>
    <xf numFmtId="0" fontId="8" fillId="0" borderId="0" xfId="0" applyFont="1" applyFill="1" applyProtection="1"/>
    <xf numFmtId="0" fontId="9" fillId="2" borderId="0" xfId="0" applyFont="1" applyFill="1" applyAlignment="1" applyProtection="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4"/>
  <sheetViews>
    <sheetView tabSelected="1" workbookViewId="0">
      <pane ySplit="8" topLeftCell="A123" activePane="bottomLeft" state="frozenSplit"/>
      <selection pane="bottomLeft"/>
    </sheetView>
  </sheetViews>
  <sheetFormatPr baseColWidth="10" defaultColWidth="9.140625" defaultRowHeight="15" x14ac:dyDescent="0.25"/>
  <cols>
    <col min="1" max="1" width="18.7109375" customWidth="1"/>
    <col min="2" max="2" width="3.42578125" customWidth="1"/>
    <col min="3" max="3" width="13.7109375" customWidth="1"/>
    <col min="4" max="4" width="4.42578125" customWidth="1"/>
    <col min="5" max="5" width="48.7109375" customWidth="1"/>
    <col min="6" max="7" width="12.7109375" customWidth="1"/>
    <col min="8" max="8" width="13.7109375" customWidth="1"/>
  </cols>
  <sheetData>
    <row r="1" spans="1:8" x14ac:dyDescent="0.25">
      <c r="E1" s="36" t="s">
        <v>0</v>
      </c>
      <c r="F1" s="36" t="s">
        <v>0</v>
      </c>
      <c r="G1" s="36" t="s">
        <v>0</v>
      </c>
      <c r="H1" s="36" t="s">
        <v>0</v>
      </c>
    </row>
    <row r="2" spans="1:8" x14ac:dyDescent="0.25">
      <c r="E2" s="36"/>
      <c r="F2" s="36"/>
      <c r="G2" s="36"/>
      <c r="H2" s="36"/>
    </row>
    <row r="3" spans="1:8" x14ac:dyDescent="0.25">
      <c r="E3" s="36"/>
      <c r="F3" s="36"/>
      <c r="G3" s="36"/>
      <c r="H3" s="36"/>
    </row>
    <row r="4" spans="1:8" x14ac:dyDescent="0.25">
      <c r="E4" s="36"/>
      <c r="F4" s="36"/>
      <c r="G4" s="36"/>
      <c r="H4" s="36"/>
    </row>
    <row r="6" spans="1:8" ht="18.75" x14ac:dyDescent="0.3">
      <c r="C6" s="2"/>
      <c r="D6" s="2"/>
      <c r="E6" s="3" t="s">
        <v>1</v>
      </c>
      <c r="F6" s="2"/>
      <c r="G6" s="2"/>
      <c r="H6" s="2"/>
    </row>
    <row r="8" spans="1:8" x14ac:dyDescent="0.25">
      <c r="F8" s="4" t="s">
        <v>2</v>
      </c>
      <c r="G8" s="4" t="s">
        <v>3</v>
      </c>
      <c r="H8" s="4" t="s">
        <v>4</v>
      </c>
    </row>
    <row r="10" spans="1:8" x14ac:dyDescent="0.25">
      <c r="C10" s="5" t="s">
        <v>5</v>
      </c>
      <c r="D10" s="6" t="s">
        <v>6</v>
      </c>
      <c r="E10" s="5" t="s">
        <v>7</v>
      </c>
    </row>
    <row r="11" spans="1:8" x14ac:dyDescent="0.25">
      <c r="C11" s="5" t="s">
        <v>8</v>
      </c>
      <c r="D11" s="6" t="s">
        <v>6</v>
      </c>
      <c r="E11" s="5" t="s">
        <v>9</v>
      </c>
    </row>
    <row r="13" spans="1:8" x14ac:dyDescent="0.25">
      <c r="A13" s="7" t="s">
        <v>10</v>
      </c>
      <c r="B13" s="1">
        <v>1</v>
      </c>
      <c r="C13" s="7" t="s">
        <v>11</v>
      </c>
      <c r="D13" s="7" t="s">
        <v>12</v>
      </c>
      <c r="E13" s="8" t="s">
        <v>13</v>
      </c>
      <c r="F13" s="9">
        <v>80.5</v>
      </c>
      <c r="G13" s="10">
        <v>90</v>
      </c>
      <c r="H13" s="11">
        <f>ROUND(ROUND(F13,2)*ROUND(G13,3),2)</f>
        <v>7245</v>
      </c>
    </row>
    <row r="14" spans="1:8" ht="90.75" x14ac:dyDescent="0.25">
      <c r="A14" s="7" t="s">
        <v>10</v>
      </c>
      <c r="B14" s="1">
        <v>2</v>
      </c>
      <c r="C14" s="7" t="s">
        <v>14</v>
      </c>
      <c r="D14" s="7" t="s">
        <v>15</v>
      </c>
      <c r="E14" s="12" t="s">
        <v>16</v>
      </c>
      <c r="F14" s="9">
        <v>189.52</v>
      </c>
      <c r="G14" s="10">
        <v>6</v>
      </c>
      <c r="H14" s="11">
        <f>ROUND(ROUND(F14,2)*ROUND(G14,3),2)</f>
        <v>1137.1199999999999</v>
      </c>
    </row>
    <row r="15" spans="1:8" ht="102" x14ac:dyDescent="0.25">
      <c r="A15" s="7" t="s">
        <v>10</v>
      </c>
      <c r="B15" s="1">
        <v>3</v>
      </c>
      <c r="C15" s="7" t="s">
        <v>17</v>
      </c>
      <c r="D15" s="7" t="s">
        <v>15</v>
      </c>
      <c r="E15" s="12" t="s">
        <v>18</v>
      </c>
      <c r="F15" s="9">
        <v>245.23</v>
      </c>
      <c r="G15" s="10">
        <v>4</v>
      </c>
      <c r="H15" s="11">
        <f>ROUND(ROUND(F15,2)*ROUND(G15,3),2)</f>
        <v>980.92</v>
      </c>
    </row>
    <row r="16" spans="1:8" ht="147" x14ac:dyDescent="0.25">
      <c r="A16" s="7" t="s">
        <v>10</v>
      </c>
      <c r="B16" s="1">
        <v>4</v>
      </c>
      <c r="C16" s="7" t="s">
        <v>19</v>
      </c>
      <c r="D16" s="7" t="s">
        <v>15</v>
      </c>
      <c r="E16" s="12" t="s">
        <v>20</v>
      </c>
      <c r="F16" s="9">
        <v>7.03</v>
      </c>
      <c r="G16" s="10">
        <v>114</v>
      </c>
      <c r="H16" s="11">
        <f>ROUND(ROUND(F16,2)*ROUND(G16,3),2)</f>
        <v>801.42</v>
      </c>
    </row>
    <row r="17" spans="1:8" x14ac:dyDescent="0.25">
      <c r="A17" s="7" t="s">
        <v>10</v>
      </c>
      <c r="B17" s="1">
        <v>5</v>
      </c>
      <c r="C17" s="7" t="s">
        <v>21</v>
      </c>
      <c r="D17" s="7" t="s">
        <v>15</v>
      </c>
      <c r="E17" s="8" t="s">
        <v>22</v>
      </c>
      <c r="F17" s="9">
        <v>18.03</v>
      </c>
      <c r="G17" s="10">
        <v>4</v>
      </c>
      <c r="H17" s="11">
        <f>ROUND(ROUND(F17,2)*ROUND(G17,3),2)</f>
        <v>72.12</v>
      </c>
    </row>
    <row r="18" spans="1:8" x14ac:dyDescent="0.25">
      <c r="E18" s="5" t="s">
        <v>23</v>
      </c>
      <c r="F18" s="5"/>
      <c r="G18" s="5"/>
      <c r="H18" s="13">
        <f>SUM(H13:H17)</f>
        <v>10236.58</v>
      </c>
    </row>
    <row r="20" spans="1:8" x14ac:dyDescent="0.25">
      <c r="C20" s="5" t="s">
        <v>5</v>
      </c>
      <c r="D20" s="6" t="s">
        <v>6</v>
      </c>
      <c r="E20" s="5" t="s">
        <v>7</v>
      </c>
    </row>
    <row r="21" spans="1:8" x14ac:dyDescent="0.25">
      <c r="C21" s="5" t="s">
        <v>8</v>
      </c>
      <c r="D21" s="6" t="s">
        <v>24</v>
      </c>
      <c r="E21" s="5" t="s">
        <v>25</v>
      </c>
    </row>
    <row r="22" spans="1:8" x14ac:dyDescent="0.25">
      <c r="C22" s="5" t="s">
        <v>26</v>
      </c>
      <c r="D22" s="6" t="s">
        <v>6</v>
      </c>
      <c r="E22" s="5" t="s">
        <v>27</v>
      </c>
    </row>
    <row r="24" spans="1:8" x14ac:dyDescent="0.25">
      <c r="A24" s="7" t="s">
        <v>28</v>
      </c>
      <c r="B24" s="1">
        <v>1</v>
      </c>
      <c r="C24" s="7" t="s">
        <v>29</v>
      </c>
      <c r="D24" s="7" t="s">
        <v>30</v>
      </c>
      <c r="E24" s="8" t="s">
        <v>31</v>
      </c>
      <c r="F24" s="9">
        <v>7765.62</v>
      </c>
      <c r="G24" s="10">
        <v>1</v>
      </c>
      <c r="H24" s="11">
        <f>ROUND(ROUND(F24,2)*ROUND(G24,3),2)</f>
        <v>7765.62</v>
      </c>
    </row>
    <row r="25" spans="1:8" x14ac:dyDescent="0.25">
      <c r="E25" s="5" t="s">
        <v>23</v>
      </c>
      <c r="F25" s="5"/>
      <c r="G25" s="5"/>
      <c r="H25" s="13">
        <f>SUM(H24:H24)</f>
        <v>7765.62</v>
      </c>
    </row>
    <row r="27" spans="1:8" x14ac:dyDescent="0.25">
      <c r="C27" s="5" t="s">
        <v>5</v>
      </c>
      <c r="D27" s="6" t="s">
        <v>6</v>
      </c>
      <c r="E27" s="5" t="s">
        <v>7</v>
      </c>
    </row>
    <row r="28" spans="1:8" x14ac:dyDescent="0.25">
      <c r="C28" s="5" t="s">
        <v>8</v>
      </c>
      <c r="D28" s="6" t="s">
        <v>24</v>
      </c>
      <c r="E28" s="5" t="s">
        <v>25</v>
      </c>
    </row>
    <row r="29" spans="1:8" x14ac:dyDescent="0.25">
      <c r="C29" s="5" t="s">
        <v>26</v>
      </c>
      <c r="D29" s="6" t="s">
        <v>24</v>
      </c>
      <c r="E29" s="5" t="s">
        <v>32</v>
      </c>
    </row>
    <row r="31" spans="1:8" ht="327" x14ac:dyDescent="0.25">
      <c r="A31" s="7" t="s">
        <v>33</v>
      </c>
      <c r="B31" s="1">
        <v>1</v>
      </c>
      <c r="C31" s="7" t="s">
        <v>34</v>
      </c>
      <c r="D31" s="7" t="s">
        <v>30</v>
      </c>
      <c r="E31" s="12" t="s">
        <v>35</v>
      </c>
      <c r="F31" s="9">
        <v>168926.25</v>
      </c>
      <c r="G31" s="10">
        <v>1</v>
      </c>
      <c r="H31" s="11">
        <f>ROUND(ROUND(F31,2)*ROUND(G31,3),2)</f>
        <v>168926.25</v>
      </c>
    </row>
    <row r="32" spans="1:8" x14ac:dyDescent="0.25">
      <c r="E32" s="5" t="s">
        <v>23</v>
      </c>
      <c r="F32" s="5"/>
      <c r="G32" s="5"/>
      <c r="H32" s="13">
        <f>SUM(H31:H31)</f>
        <v>168926.25</v>
      </c>
    </row>
    <row r="34" spans="1:8" x14ac:dyDescent="0.25">
      <c r="C34" s="5" t="s">
        <v>5</v>
      </c>
      <c r="D34" s="6" t="s">
        <v>6</v>
      </c>
      <c r="E34" s="5" t="s">
        <v>7</v>
      </c>
    </row>
    <row r="35" spans="1:8" x14ac:dyDescent="0.25">
      <c r="C35" s="5" t="s">
        <v>8</v>
      </c>
      <c r="D35" s="6" t="s">
        <v>24</v>
      </c>
      <c r="E35" s="5" t="s">
        <v>25</v>
      </c>
    </row>
    <row r="36" spans="1:8" x14ac:dyDescent="0.25">
      <c r="C36" s="5" t="s">
        <v>26</v>
      </c>
      <c r="D36" s="6" t="s">
        <v>36</v>
      </c>
      <c r="E36" s="5" t="s">
        <v>37</v>
      </c>
    </row>
    <row r="38" spans="1:8" x14ac:dyDescent="0.25">
      <c r="A38" s="7" t="s">
        <v>38</v>
      </c>
      <c r="B38" s="1">
        <v>1</v>
      </c>
      <c r="C38" s="7" t="s">
        <v>39</v>
      </c>
      <c r="D38" s="7" t="s">
        <v>15</v>
      </c>
      <c r="E38" s="8" t="s">
        <v>40</v>
      </c>
      <c r="F38" s="9">
        <v>14.3</v>
      </c>
      <c r="G38" s="10">
        <v>165</v>
      </c>
      <c r="H38" s="11">
        <f>ROUND(ROUND(F38,2)*ROUND(G38,3),2)</f>
        <v>2359.5</v>
      </c>
    </row>
    <row r="39" spans="1:8" x14ac:dyDescent="0.25">
      <c r="E39" s="5" t="s">
        <v>23</v>
      </c>
      <c r="F39" s="5"/>
      <c r="G39" s="5"/>
      <c r="H39" s="13">
        <f>SUM(H38:H38)</f>
        <v>2359.5</v>
      </c>
    </row>
    <row r="41" spans="1:8" x14ac:dyDescent="0.25">
      <c r="C41" s="5" t="s">
        <v>5</v>
      </c>
      <c r="D41" s="6" t="s">
        <v>6</v>
      </c>
      <c r="E41" s="5" t="s">
        <v>7</v>
      </c>
    </row>
    <row r="42" spans="1:8" x14ac:dyDescent="0.25">
      <c r="C42" s="5" t="s">
        <v>8</v>
      </c>
      <c r="D42" s="6" t="s">
        <v>24</v>
      </c>
      <c r="E42" s="5" t="s">
        <v>25</v>
      </c>
    </row>
    <row r="43" spans="1:8" x14ac:dyDescent="0.25">
      <c r="C43" s="5" t="s">
        <v>26</v>
      </c>
      <c r="D43" s="6" t="s">
        <v>41</v>
      </c>
      <c r="E43" s="5" t="s">
        <v>42</v>
      </c>
    </row>
    <row r="45" spans="1:8" x14ac:dyDescent="0.25">
      <c r="A45" s="7" t="s">
        <v>43</v>
      </c>
      <c r="B45" s="1">
        <v>1</v>
      </c>
      <c r="C45" s="7" t="s">
        <v>44</v>
      </c>
      <c r="D45" s="7" t="s">
        <v>15</v>
      </c>
      <c r="E45" s="8" t="s">
        <v>45</v>
      </c>
      <c r="F45" s="9">
        <v>29.29</v>
      </c>
      <c r="G45" s="10">
        <v>25</v>
      </c>
      <c r="H45" s="11">
        <f>ROUND(ROUND(F45,2)*ROUND(G45,3),2)</f>
        <v>732.25</v>
      </c>
    </row>
    <row r="46" spans="1:8" x14ac:dyDescent="0.25">
      <c r="E46" s="5" t="s">
        <v>23</v>
      </c>
      <c r="F46" s="5"/>
      <c r="G46" s="5"/>
      <c r="H46" s="13">
        <f>SUM(H45:H45)</f>
        <v>732.25</v>
      </c>
    </row>
    <row r="48" spans="1:8" x14ac:dyDescent="0.25">
      <c r="C48" s="5" t="s">
        <v>5</v>
      </c>
      <c r="D48" s="6" t="s">
        <v>6</v>
      </c>
      <c r="E48" s="5" t="s">
        <v>7</v>
      </c>
    </row>
    <row r="49" spans="1:8" x14ac:dyDescent="0.25">
      <c r="C49" s="5" t="s">
        <v>8</v>
      </c>
      <c r="D49" s="6" t="s">
        <v>24</v>
      </c>
      <c r="E49" s="5" t="s">
        <v>25</v>
      </c>
    </row>
    <row r="50" spans="1:8" x14ac:dyDescent="0.25">
      <c r="C50" s="5" t="s">
        <v>26</v>
      </c>
      <c r="D50" s="6" t="s">
        <v>46</v>
      </c>
      <c r="E50" s="5" t="s">
        <v>47</v>
      </c>
    </row>
    <row r="52" spans="1:8" ht="158.25" x14ac:dyDescent="0.25">
      <c r="A52" s="7" t="s">
        <v>48</v>
      </c>
      <c r="B52" s="1">
        <v>1</v>
      </c>
      <c r="C52" s="7" t="s">
        <v>49</v>
      </c>
      <c r="D52" s="7" t="s">
        <v>50</v>
      </c>
      <c r="E52" s="12" t="s">
        <v>51</v>
      </c>
      <c r="F52" s="9">
        <v>1573.91</v>
      </c>
      <c r="G52" s="10">
        <v>2</v>
      </c>
      <c r="H52" s="11">
        <f>ROUND(ROUND(F52,2)*ROUND(G52,3),2)</f>
        <v>3147.82</v>
      </c>
    </row>
    <row r="53" spans="1:8" x14ac:dyDescent="0.25">
      <c r="E53" s="5" t="s">
        <v>23</v>
      </c>
      <c r="F53" s="5"/>
      <c r="G53" s="5"/>
      <c r="H53" s="13">
        <f>SUM(H52:H52)</f>
        <v>3147.82</v>
      </c>
    </row>
    <row r="55" spans="1:8" x14ac:dyDescent="0.25">
      <c r="C55" s="5" t="s">
        <v>5</v>
      </c>
      <c r="D55" s="6" t="s">
        <v>6</v>
      </c>
      <c r="E55" s="5" t="s">
        <v>7</v>
      </c>
    </row>
    <row r="56" spans="1:8" x14ac:dyDescent="0.25">
      <c r="C56" s="5" t="s">
        <v>8</v>
      </c>
      <c r="D56" s="6" t="s">
        <v>36</v>
      </c>
      <c r="E56" s="5" t="s">
        <v>52</v>
      </c>
    </row>
    <row r="57" spans="1:8" x14ac:dyDescent="0.25">
      <c r="C57" s="5" t="s">
        <v>26</v>
      </c>
      <c r="D57" s="6" t="s">
        <v>6</v>
      </c>
      <c r="E57" s="5" t="s">
        <v>53</v>
      </c>
    </row>
    <row r="59" spans="1:8" ht="113.25" x14ac:dyDescent="0.25">
      <c r="A59" s="7" t="s">
        <v>54</v>
      </c>
      <c r="B59" s="1">
        <v>1</v>
      </c>
      <c r="C59" s="7" t="s">
        <v>55</v>
      </c>
      <c r="D59" s="7" t="s">
        <v>30</v>
      </c>
      <c r="E59" s="12" t="s">
        <v>56</v>
      </c>
      <c r="F59" s="9">
        <v>16035</v>
      </c>
      <c r="G59" s="10">
        <v>1</v>
      </c>
      <c r="H59" s="11">
        <f>ROUND(ROUND(F59,2)*ROUND(G59,3),2)</f>
        <v>16035</v>
      </c>
    </row>
    <row r="60" spans="1:8" ht="409.6" x14ac:dyDescent="0.25">
      <c r="A60" s="7" t="s">
        <v>54</v>
      </c>
      <c r="B60" s="1">
        <v>2</v>
      </c>
      <c r="C60" s="7" t="s">
        <v>57</v>
      </c>
      <c r="D60" s="7" t="s">
        <v>30</v>
      </c>
      <c r="E60" s="12" t="s">
        <v>58</v>
      </c>
      <c r="F60" s="9">
        <v>123623</v>
      </c>
      <c r="G60" s="10">
        <v>1</v>
      </c>
      <c r="H60" s="11">
        <f>ROUND(ROUND(F60,2)*ROUND(G60,3),2)</f>
        <v>123623</v>
      </c>
    </row>
    <row r="61" spans="1:8" x14ac:dyDescent="0.25">
      <c r="E61" s="5" t="s">
        <v>23</v>
      </c>
      <c r="F61" s="5"/>
      <c r="G61" s="5"/>
      <c r="H61" s="13">
        <f>SUM(H59:H60)</f>
        <v>139658</v>
      </c>
    </row>
    <row r="63" spans="1:8" x14ac:dyDescent="0.25">
      <c r="C63" s="5" t="s">
        <v>5</v>
      </c>
      <c r="D63" s="6" t="s">
        <v>6</v>
      </c>
      <c r="E63" s="5" t="s">
        <v>7</v>
      </c>
    </row>
    <row r="64" spans="1:8" x14ac:dyDescent="0.25">
      <c r="C64" s="5" t="s">
        <v>8</v>
      </c>
      <c r="D64" s="6" t="s">
        <v>36</v>
      </c>
      <c r="E64" s="5" t="s">
        <v>52</v>
      </c>
    </row>
    <row r="65" spans="1:8" x14ac:dyDescent="0.25">
      <c r="C65" s="5" t="s">
        <v>26</v>
      </c>
      <c r="D65" s="6" t="s">
        <v>24</v>
      </c>
      <c r="E65" s="5" t="s">
        <v>59</v>
      </c>
    </row>
    <row r="67" spans="1:8" x14ac:dyDescent="0.25">
      <c r="A67" s="7" t="s">
        <v>60</v>
      </c>
      <c r="B67" s="1">
        <v>1</v>
      </c>
      <c r="C67" s="7" t="s">
        <v>61</v>
      </c>
      <c r="D67" s="7" t="s">
        <v>15</v>
      </c>
      <c r="E67" s="8" t="s">
        <v>62</v>
      </c>
      <c r="F67" s="9">
        <v>5.0599999999999996</v>
      </c>
      <c r="G67" s="10">
        <v>250</v>
      </c>
      <c r="H67" s="11">
        <f>ROUND(ROUND(F67,2)*ROUND(G67,3),2)</f>
        <v>1265</v>
      </c>
    </row>
    <row r="68" spans="1:8" x14ac:dyDescent="0.25">
      <c r="A68" s="7" t="s">
        <v>60</v>
      </c>
      <c r="B68" s="1">
        <v>2</v>
      </c>
      <c r="C68" s="7" t="s">
        <v>63</v>
      </c>
      <c r="D68" s="7" t="s">
        <v>15</v>
      </c>
      <c r="E68" s="8" t="s">
        <v>64</v>
      </c>
      <c r="F68" s="9">
        <v>6.85</v>
      </c>
      <c r="G68" s="10">
        <v>1146</v>
      </c>
      <c r="H68" s="11">
        <f>ROUND(ROUND(F68,2)*ROUND(G68,3),2)</f>
        <v>7850.1</v>
      </c>
    </row>
    <row r="69" spans="1:8" x14ac:dyDescent="0.25">
      <c r="A69" s="7" t="s">
        <v>60</v>
      </c>
      <c r="B69" s="1">
        <v>3</v>
      </c>
      <c r="C69" s="7" t="s">
        <v>65</v>
      </c>
      <c r="D69" s="7" t="s">
        <v>15</v>
      </c>
      <c r="E69" s="8" t="s">
        <v>66</v>
      </c>
      <c r="F69" s="9">
        <v>9.64</v>
      </c>
      <c r="G69" s="10">
        <v>1504</v>
      </c>
      <c r="H69" s="11">
        <f>ROUND(ROUND(F69,2)*ROUND(G69,3),2)</f>
        <v>14498.56</v>
      </c>
    </row>
    <row r="70" spans="1:8" x14ac:dyDescent="0.25">
      <c r="A70" s="7" t="s">
        <v>60</v>
      </c>
      <c r="B70" s="1">
        <v>4</v>
      </c>
      <c r="C70" s="7" t="s">
        <v>67</v>
      </c>
      <c r="D70" s="7" t="s">
        <v>15</v>
      </c>
      <c r="E70" s="8" t="s">
        <v>68</v>
      </c>
      <c r="F70" s="9">
        <v>3.97</v>
      </c>
      <c r="G70" s="10">
        <v>30</v>
      </c>
      <c r="H70" s="11">
        <f>ROUND(ROUND(F70,2)*ROUND(G70,3),2)</f>
        <v>119.1</v>
      </c>
    </row>
    <row r="71" spans="1:8" x14ac:dyDescent="0.25">
      <c r="E71" s="5" t="s">
        <v>23</v>
      </c>
      <c r="F71" s="5"/>
      <c r="G71" s="5"/>
      <c r="H71" s="13">
        <f>SUM(H67:H70)</f>
        <v>23732.76</v>
      </c>
    </row>
    <row r="73" spans="1:8" x14ac:dyDescent="0.25">
      <c r="C73" s="5" t="s">
        <v>5</v>
      </c>
      <c r="D73" s="6" t="s">
        <v>6</v>
      </c>
      <c r="E73" s="5" t="s">
        <v>7</v>
      </c>
    </row>
    <row r="74" spans="1:8" x14ac:dyDescent="0.25">
      <c r="C74" s="5" t="s">
        <v>8</v>
      </c>
      <c r="D74" s="6" t="s">
        <v>36</v>
      </c>
      <c r="E74" s="5" t="s">
        <v>52</v>
      </c>
    </row>
    <row r="75" spans="1:8" x14ac:dyDescent="0.25">
      <c r="C75" s="5" t="s">
        <v>26</v>
      </c>
      <c r="D75" s="6" t="s">
        <v>36</v>
      </c>
      <c r="E75" s="5" t="s">
        <v>69</v>
      </c>
    </row>
    <row r="77" spans="1:8" x14ac:dyDescent="0.25">
      <c r="A77" s="7" t="s">
        <v>70</v>
      </c>
      <c r="B77" s="1">
        <v>1</v>
      </c>
      <c r="C77" s="7" t="s">
        <v>71</v>
      </c>
      <c r="D77" s="7" t="s">
        <v>15</v>
      </c>
      <c r="E77" s="8" t="s">
        <v>72</v>
      </c>
      <c r="F77" s="9">
        <v>67.83</v>
      </c>
      <c r="G77" s="10">
        <v>125</v>
      </c>
      <c r="H77" s="11">
        <f>ROUND(ROUND(F77,2)*ROUND(G77,3),2)</f>
        <v>8478.75</v>
      </c>
    </row>
    <row r="78" spans="1:8" x14ac:dyDescent="0.25">
      <c r="A78" s="7" t="s">
        <v>70</v>
      </c>
      <c r="B78" s="1">
        <v>2</v>
      </c>
      <c r="C78" s="7" t="s">
        <v>73</v>
      </c>
      <c r="D78" s="7" t="s">
        <v>15</v>
      </c>
      <c r="E78" s="8" t="s">
        <v>74</v>
      </c>
      <c r="F78" s="9">
        <v>35.229999999999997</v>
      </c>
      <c r="G78" s="10">
        <v>20</v>
      </c>
      <c r="H78" s="11">
        <f>ROUND(ROUND(F78,2)*ROUND(G78,3),2)</f>
        <v>704.6</v>
      </c>
    </row>
    <row r="79" spans="1:8" x14ac:dyDescent="0.25">
      <c r="E79" s="5" t="s">
        <v>23</v>
      </c>
      <c r="F79" s="5"/>
      <c r="G79" s="5"/>
      <c r="H79" s="13">
        <f>SUM(H77:H78)</f>
        <v>9183.35</v>
      </c>
    </row>
    <row r="81" spans="1:8" x14ac:dyDescent="0.25">
      <c r="C81" s="5" t="s">
        <v>5</v>
      </c>
      <c r="D81" s="6" t="s">
        <v>6</v>
      </c>
      <c r="E81" s="5" t="s">
        <v>7</v>
      </c>
    </row>
    <row r="82" spans="1:8" x14ac:dyDescent="0.25">
      <c r="C82" s="5" t="s">
        <v>8</v>
      </c>
      <c r="D82" s="6" t="s">
        <v>36</v>
      </c>
      <c r="E82" s="5" t="s">
        <v>52</v>
      </c>
    </row>
    <row r="83" spans="1:8" x14ac:dyDescent="0.25">
      <c r="C83" s="5" t="s">
        <v>26</v>
      </c>
      <c r="D83" s="6" t="s">
        <v>46</v>
      </c>
      <c r="E83" s="5" t="s">
        <v>75</v>
      </c>
    </row>
    <row r="85" spans="1:8" ht="158.25" x14ac:dyDescent="0.25">
      <c r="A85" s="7" t="s">
        <v>76</v>
      </c>
      <c r="B85" s="1">
        <v>1</v>
      </c>
      <c r="C85" s="7" t="s">
        <v>77</v>
      </c>
      <c r="D85" s="7" t="s">
        <v>30</v>
      </c>
      <c r="E85" s="12" t="s">
        <v>78</v>
      </c>
      <c r="F85" s="9">
        <v>1573.91</v>
      </c>
      <c r="G85" s="10">
        <v>1</v>
      </c>
      <c r="H85" s="11">
        <f>ROUND(ROUND(F85,2)*ROUND(G85,3),2)</f>
        <v>1573.91</v>
      </c>
    </row>
    <row r="86" spans="1:8" ht="68.25" x14ac:dyDescent="0.25">
      <c r="A86" s="7" t="s">
        <v>76</v>
      </c>
      <c r="B86" s="1">
        <v>2</v>
      </c>
      <c r="C86" s="7" t="s">
        <v>79</v>
      </c>
      <c r="D86" s="7" t="s">
        <v>30</v>
      </c>
      <c r="E86" s="12" t="s">
        <v>80</v>
      </c>
      <c r="F86" s="9">
        <v>1114.19</v>
      </c>
      <c r="G86" s="10">
        <v>1</v>
      </c>
      <c r="H86" s="11">
        <f>ROUND(ROUND(F86,2)*ROUND(G86,3),2)</f>
        <v>1114.19</v>
      </c>
    </row>
    <row r="87" spans="1:8" x14ac:dyDescent="0.25">
      <c r="A87" s="7" t="s">
        <v>76</v>
      </c>
      <c r="B87" s="1">
        <v>3</v>
      </c>
      <c r="C87" s="7" t="s">
        <v>81</v>
      </c>
      <c r="D87" s="7" t="s">
        <v>30</v>
      </c>
      <c r="E87" s="8" t="s">
        <v>82</v>
      </c>
      <c r="F87" s="9">
        <v>625.29999999999995</v>
      </c>
      <c r="G87" s="10">
        <v>1</v>
      </c>
      <c r="H87" s="11">
        <f>ROUND(ROUND(F87,2)*ROUND(G87,3),2)</f>
        <v>625.29999999999995</v>
      </c>
    </row>
    <row r="88" spans="1:8" x14ac:dyDescent="0.25">
      <c r="E88" s="5" t="s">
        <v>23</v>
      </c>
      <c r="F88" s="5"/>
      <c r="G88" s="5"/>
      <c r="H88" s="13">
        <f>SUM(H85:H87)</f>
        <v>3313.4000000000005</v>
      </c>
    </row>
    <row r="90" spans="1:8" x14ac:dyDescent="0.25">
      <c r="C90" s="5" t="s">
        <v>5</v>
      </c>
      <c r="D90" s="6" t="s">
        <v>6</v>
      </c>
      <c r="E90" s="5" t="s">
        <v>7</v>
      </c>
    </row>
    <row r="91" spans="1:8" x14ac:dyDescent="0.25">
      <c r="C91" s="5" t="s">
        <v>8</v>
      </c>
      <c r="D91" s="6" t="s">
        <v>36</v>
      </c>
      <c r="E91" s="5" t="s">
        <v>52</v>
      </c>
    </row>
    <row r="92" spans="1:8" x14ac:dyDescent="0.25">
      <c r="C92" s="5" t="s">
        <v>26</v>
      </c>
      <c r="D92" s="6" t="s">
        <v>83</v>
      </c>
      <c r="E92" s="5" t="s">
        <v>84</v>
      </c>
    </row>
    <row r="94" spans="1:8" ht="192" x14ac:dyDescent="0.25">
      <c r="A94" s="7" t="s">
        <v>85</v>
      </c>
      <c r="B94" s="1">
        <v>1</v>
      </c>
      <c r="C94" s="7" t="s">
        <v>86</v>
      </c>
      <c r="D94" s="7" t="s">
        <v>30</v>
      </c>
      <c r="E94" s="12" t="s">
        <v>87</v>
      </c>
      <c r="F94" s="9">
        <v>41750</v>
      </c>
      <c r="G94" s="10">
        <v>4</v>
      </c>
      <c r="H94" s="11">
        <f>ROUND(ROUND(F94,2)*ROUND(G94,3),2)</f>
        <v>167000</v>
      </c>
    </row>
    <row r="95" spans="1:8" x14ac:dyDescent="0.25">
      <c r="A95" s="7" t="s">
        <v>85</v>
      </c>
      <c r="B95" s="1">
        <v>2</v>
      </c>
      <c r="C95" s="7" t="s">
        <v>88</v>
      </c>
      <c r="D95" s="7" t="s">
        <v>30</v>
      </c>
      <c r="E95" s="8" t="s">
        <v>89</v>
      </c>
      <c r="F95" s="9">
        <v>52.2</v>
      </c>
      <c r="G95" s="10">
        <v>4</v>
      </c>
      <c r="H95" s="11">
        <f>ROUND(ROUND(F95,2)*ROUND(G95,3),2)</f>
        <v>208.8</v>
      </c>
    </row>
    <row r="96" spans="1:8" x14ac:dyDescent="0.25">
      <c r="E96" s="5" t="s">
        <v>23</v>
      </c>
      <c r="F96" s="5"/>
      <c r="G96" s="5"/>
      <c r="H96" s="13">
        <f>SUM(H94:H95)</f>
        <v>167208.79999999999</v>
      </c>
    </row>
    <row r="98" spans="1:8" x14ac:dyDescent="0.25">
      <c r="C98" s="5" t="s">
        <v>5</v>
      </c>
      <c r="D98" s="6" t="s">
        <v>6</v>
      </c>
      <c r="E98" s="5" t="s">
        <v>7</v>
      </c>
    </row>
    <row r="99" spans="1:8" x14ac:dyDescent="0.25">
      <c r="C99" s="5" t="s">
        <v>8</v>
      </c>
      <c r="D99" s="6" t="s">
        <v>41</v>
      </c>
      <c r="E99" s="5" t="s">
        <v>90</v>
      </c>
    </row>
    <row r="100" spans="1:8" x14ac:dyDescent="0.25">
      <c r="C100" s="5" t="s">
        <v>26</v>
      </c>
      <c r="D100" s="6" t="s">
        <v>6</v>
      </c>
      <c r="E100" s="5" t="s">
        <v>91</v>
      </c>
    </row>
    <row r="102" spans="1:8" ht="409.6" x14ac:dyDescent="0.25">
      <c r="A102" s="7" t="s">
        <v>92</v>
      </c>
      <c r="B102" s="1">
        <v>1</v>
      </c>
      <c r="C102" s="7" t="s">
        <v>93</v>
      </c>
      <c r="D102" s="7" t="s">
        <v>30</v>
      </c>
      <c r="E102" s="12" t="s">
        <v>94</v>
      </c>
      <c r="F102" s="9">
        <v>5366.75</v>
      </c>
      <c r="G102" s="10">
        <v>1</v>
      </c>
      <c r="H102" s="11">
        <f>ROUND(ROUND(F102,2)*ROUND(G102,3),2)</f>
        <v>5366.75</v>
      </c>
    </row>
    <row r="103" spans="1:8" ht="409.6" x14ac:dyDescent="0.25">
      <c r="A103" s="7" t="s">
        <v>92</v>
      </c>
      <c r="B103" s="1">
        <v>2</v>
      </c>
      <c r="C103" s="7" t="s">
        <v>95</v>
      </c>
      <c r="D103" s="7" t="s">
        <v>30</v>
      </c>
      <c r="E103" s="12" t="s">
        <v>96</v>
      </c>
      <c r="F103" s="9">
        <v>8154.6</v>
      </c>
      <c r="G103" s="10">
        <v>1</v>
      </c>
      <c r="H103" s="11">
        <f>ROUND(ROUND(F103,2)*ROUND(G103,3),2)</f>
        <v>8154.6</v>
      </c>
    </row>
    <row r="104" spans="1:8" x14ac:dyDescent="0.25">
      <c r="E104" s="5" t="s">
        <v>23</v>
      </c>
      <c r="F104" s="5"/>
      <c r="G104" s="5"/>
      <c r="H104" s="13">
        <f>SUM(H102:H103)</f>
        <v>13521.35</v>
      </c>
    </row>
    <row r="106" spans="1:8" x14ac:dyDescent="0.25">
      <c r="C106" s="5" t="s">
        <v>5</v>
      </c>
      <c r="D106" s="6" t="s">
        <v>6</v>
      </c>
      <c r="E106" s="5" t="s">
        <v>7</v>
      </c>
    </row>
    <row r="107" spans="1:8" x14ac:dyDescent="0.25">
      <c r="C107" s="5" t="s">
        <v>8</v>
      </c>
      <c r="D107" s="6" t="s">
        <v>41</v>
      </c>
      <c r="E107" s="5" t="s">
        <v>90</v>
      </c>
    </row>
    <row r="108" spans="1:8" x14ac:dyDescent="0.25">
      <c r="C108" s="5" t="s">
        <v>26</v>
      </c>
      <c r="D108" s="6" t="s">
        <v>24</v>
      </c>
      <c r="E108" s="5" t="s">
        <v>97</v>
      </c>
    </row>
    <row r="110" spans="1:8" x14ac:dyDescent="0.25">
      <c r="A110" s="7" t="s">
        <v>98</v>
      </c>
      <c r="B110" s="1">
        <v>1</v>
      </c>
      <c r="C110" s="7" t="s">
        <v>99</v>
      </c>
      <c r="D110" s="7" t="s">
        <v>30</v>
      </c>
      <c r="E110" s="8" t="s">
        <v>100</v>
      </c>
      <c r="F110" s="9">
        <v>1008.28</v>
      </c>
      <c r="G110" s="10">
        <v>1</v>
      </c>
      <c r="H110" s="11">
        <f t="shared" ref="H110:H119" si="0">ROUND(ROUND(F110,2)*ROUND(G110,3),2)</f>
        <v>1008.28</v>
      </c>
    </row>
    <row r="111" spans="1:8" x14ac:dyDescent="0.25">
      <c r="A111" s="7" t="s">
        <v>98</v>
      </c>
      <c r="B111" s="1">
        <v>2</v>
      </c>
      <c r="C111" s="7" t="s">
        <v>101</v>
      </c>
      <c r="D111" s="7" t="s">
        <v>30</v>
      </c>
      <c r="E111" s="8" t="s">
        <v>102</v>
      </c>
      <c r="F111" s="9">
        <v>137.1</v>
      </c>
      <c r="G111" s="10">
        <v>1</v>
      </c>
      <c r="H111" s="11">
        <f t="shared" si="0"/>
        <v>137.1</v>
      </c>
    </row>
    <row r="112" spans="1:8" x14ac:dyDescent="0.25">
      <c r="A112" s="7" t="s">
        <v>98</v>
      </c>
      <c r="B112" s="1">
        <v>3</v>
      </c>
      <c r="C112" s="7" t="s">
        <v>103</v>
      </c>
      <c r="D112" s="7" t="s">
        <v>30</v>
      </c>
      <c r="E112" s="8" t="s">
        <v>104</v>
      </c>
      <c r="F112" s="9">
        <v>125.34</v>
      </c>
      <c r="G112" s="10">
        <v>2</v>
      </c>
      <c r="H112" s="11">
        <f t="shared" si="0"/>
        <v>250.68</v>
      </c>
    </row>
    <row r="113" spans="1:8" x14ac:dyDescent="0.25">
      <c r="A113" s="7" t="s">
        <v>98</v>
      </c>
      <c r="B113" s="1">
        <v>4</v>
      </c>
      <c r="C113" s="7" t="s">
        <v>105</v>
      </c>
      <c r="D113" s="7" t="s">
        <v>30</v>
      </c>
      <c r="E113" s="8" t="s">
        <v>106</v>
      </c>
      <c r="F113" s="9">
        <v>91.59</v>
      </c>
      <c r="G113" s="10">
        <v>1</v>
      </c>
      <c r="H113" s="11">
        <f t="shared" si="0"/>
        <v>91.59</v>
      </c>
    </row>
    <row r="114" spans="1:8" x14ac:dyDescent="0.25">
      <c r="A114" s="7" t="s">
        <v>98</v>
      </c>
      <c r="B114" s="1">
        <v>5</v>
      </c>
      <c r="C114" s="7" t="s">
        <v>107</v>
      </c>
      <c r="D114" s="7" t="s">
        <v>30</v>
      </c>
      <c r="E114" s="8" t="s">
        <v>108</v>
      </c>
      <c r="F114" s="9">
        <v>289</v>
      </c>
      <c r="G114" s="10">
        <v>2</v>
      </c>
      <c r="H114" s="11">
        <f t="shared" si="0"/>
        <v>578</v>
      </c>
    </row>
    <row r="115" spans="1:8" x14ac:dyDescent="0.25">
      <c r="A115" s="7" t="s">
        <v>98</v>
      </c>
      <c r="B115" s="1">
        <v>6</v>
      </c>
      <c r="C115" s="7" t="s">
        <v>109</v>
      </c>
      <c r="D115" s="7" t="s">
        <v>30</v>
      </c>
      <c r="E115" s="8" t="s">
        <v>110</v>
      </c>
      <c r="F115" s="9">
        <v>531.36</v>
      </c>
      <c r="G115" s="10">
        <v>1</v>
      </c>
      <c r="H115" s="11">
        <f t="shared" si="0"/>
        <v>531.36</v>
      </c>
    </row>
    <row r="116" spans="1:8" x14ac:dyDescent="0.25">
      <c r="A116" s="7" t="s">
        <v>98</v>
      </c>
      <c r="B116" s="1">
        <v>7</v>
      </c>
      <c r="C116" s="7" t="s">
        <v>111</v>
      </c>
      <c r="D116" s="7" t="s">
        <v>30</v>
      </c>
      <c r="E116" s="8" t="s">
        <v>112</v>
      </c>
      <c r="F116" s="9">
        <v>193.63</v>
      </c>
      <c r="G116" s="10">
        <v>2</v>
      </c>
      <c r="H116" s="11">
        <f t="shared" si="0"/>
        <v>387.26</v>
      </c>
    </row>
    <row r="117" spans="1:8" x14ac:dyDescent="0.25">
      <c r="A117" s="7" t="s">
        <v>98</v>
      </c>
      <c r="B117" s="1">
        <v>8</v>
      </c>
      <c r="C117" s="7" t="s">
        <v>113</v>
      </c>
      <c r="D117" s="7" t="s">
        <v>30</v>
      </c>
      <c r="E117" s="8" t="s">
        <v>114</v>
      </c>
      <c r="F117" s="9">
        <v>52.5</v>
      </c>
      <c r="G117" s="10">
        <v>4</v>
      </c>
      <c r="H117" s="11">
        <f t="shared" si="0"/>
        <v>210</v>
      </c>
    </row>
    <row r="118" spans="1:8" x14ac:dyDescent="0.25">
      <c r="A118" s="7" t="s">
        <v>98</v>
      </c>
      <c r="B118" s="1">
        <v>9</v>
      </c>
      <c r="C118" s="7" t="s">
        <v>115</v>
      </c>
      <c r="D118" s="7" t="s">
        <v>30</v>
      </c>
      <c r="E118" s="8" t="s">
        <v>116</v>
      </c>
      <c r="F118" s="9">
        <v>106.59</v>
      </c>
      <c r="G118" s="10">
        <v>1</v>
      </c>
      <c r="H118" s="11">
        <f t="shared" si="0"/>
        <v>106.59</v>
      </c>
    </row>
    <row r="119" spans="1:8" x14ac:dyDescent="0.25">
      <c r="A119" s="7" t="s">
        <v>98</v>
      </c>
      <c r="B119" s="1">
        <v>10</v>
      </c>
      <c r="C119" s="7" t="s">
        <v>117</v>
      </c>
      <c r="D119" s="7" t="s">
        <v>30</v>
      </c>
      <c r="E119" s="8" t="s">
        <v>118</v>
      </c>
      <c r="F119" s="9">
        <v>3467.99</v>
      </c>
      <c r="G119" s="10">
        <v>1</v>
      </c>
      <c r="H119" s="11">
        <f t="shared" si="0"/>
        <v>3467.99</v>
      </c>
    </row>
    <row r="120" spans="1:8" x14ac:dyDescent="0.25">
      <c r="E120" s="5" t="s">
        <v>23</v>
      </c>
      <c r="F120" s="5"/>
      <c r="G120" s="5"/>
      <c r="H120" s="13">
        <f>SUM(H110:H119)</f>
        <v>6768.8499999999995</v>
      </c>
    </row>
    <row r="122" spans="1:8" x14ac:dyDescent="0.25">
      <c r="C122" s="5" t="s">
        <v>5</v>
      </c>
      <c r="D122" s="6" t="s">
        <v>6</v>
      </c>
      <c r="E122" s="5" t="s">
        <v>7</v>
      </c>
    </row>
    <row r="123" spans="1:8" x14ac:dyDescent="0.25">
      <c r="C123" s="5" t="s">
        <v>8</v>
      </c>
      <c r="D123" s="6" t="s">
        <v>41</v>
      </c>
      <c r="E123" s="5" t="s">
        <v>90</v>
      </c>
    </row>
    <row r="124" spans="1:8" x14ac:dyDescent="0.25">
      <c r="C124" s="5" t="s">
        <v>26</v>
      </c>
      <c r="D124" s="6" t="s">
        <v>36</v>
      </c>
      <c r="E124" s="5" t="s">
        <v>119</v>
      </c>
    </row>
    <row r="126" spans="1:8" ht="68.25" x14ac:dyDescent="0.25">
      <c r="A126" s="7" t="s">
        <v>120</v>
      </c>
      <c r="B126" s="1">
        <v>1</v>
      </c>
      <c r="C126" s="7" t="s">
        <v>121</v>
      </c>
      <c r="D126" s="7" t="s">
        <v>15</v>
      </c>
      <c r="E126" s="12" t="s">
        <v>122</v>
      </c>
      <c r="F126" s="9">
        <v>7.4</v>
      </c>
      <c r="G126" s="10">
        <v>280</v>
      </c>
      <c r="H126" s="11">
        <f t="shared" ref="H126:H131" si="1">ROUND(ROUND(F126,2)*ROUND(G126,3),2)</f>
        <v>2072</v>
      </c>
    </row>
    <row r="127" spans="1:8" x14ac:dyDescent="0.25">
      <c r="A127" s="7" t="s">
        <v>120</v>
      </c>
      <c r="B127" s="1">
        <v>2</v>
      </c>
      <c r="C127" s="7" t="s">
        <v>123</v>
      </c>
      <c r="D127" s="7" t="s">
        <v>15</v>
      </c>
      <c r="E127" s="8" t="s">
        <v>124</v>
      </c>
      <c r="F127" s="9">
        <v>1.6</v>
      </c>
      <c r="G127" s="10">
        <v>146</v>
      </c>
      <c r="H127" s="11">
        <f t="shared" si="1"/>
        <v>233.6</v>
      </c>
    </row>
    <row r="128" spans="1:8" x14ac:dyDescent="0.25">
      <c r="A128" s="7" t="s">
        <v>120</v>
      </c>
      <c r="B128" s="1">
        <v>3</v>
      </c>
      <c r="C128" s="7" t="s">
        <v>125</v>
      </c>
      <c r="D128" s="7" t="s">
        <v>30</v>
      </c>
      <c r="E128" s="8" t="s">
        <v>126</v>
      </c>
      <c r="F128" s="9">
        <v>8.41</v>
      </c>
      <c r="G128" s="10">
        <v>12</v>
      </c>
      <c r="H128" s="11">
        <f t="shared" si="1"/>
        <v>100.92</v>
      </c>
    </row>
    <row r="129" spans="1:8" ht="124.5" x14ac:dyDescent="0.25">
      <c r="A129" s="7" t="s">
        <v>120</v>
      </c>
      <c r="B129" s="1">
        <v>4</v>
      </c>
      <c r="C129" s="7" t="s">
        <v>127</v>
      </c>
      <c r="D129" s="7" t="s">
        <v>30</v>
      </c>
      <c r="E129" s="12" t="s">
        <v>128</v>
      </c>
      <c r="F129" s="9">
        <v>2.81</v>
      </c>
      <c r="G129" s="10">
        <v>40</v>
      </c>
      <c r="H129" s="11">
        <f t="shared" si="1"/>
        <v>112.4</v>
      </c>
    </row>
    <row r="130" spans="1:8" x14ac:dyDescent="0.25">
      <c r="A130" s="7" t="s">
        <v>120</v>
      </c>
      <c r="B130" s="1">
        <v>5</v>
      </c>
      <c r="C130" s="7" t="s">
        <v>129</v>
      </c>
      <c r="D130" s="7" t="s">
        <v>15</v>
      </c>
      <c r="E130" s="8" t="s">
        <v>130</v>
      </c>
      <c r="F130" s="9">
        <v>1.89</v>
      </c>
      <c r="G130" s="10">
        <v>130</v>
      </c>
      <c r="H130" s="11">
        <f t="shared" si="1"/>
        <v>245.7</v>
      </c>
    </row>
    <row r="131" spans="1:8" x14ac:dyDescent="0.25">
      <c r="A131" s="7" t="s">
        <v>120</v>
      </c>
      <c r="B131" s="1">
        <v>6</v>
      </c>
      <c r="C131" s="7" t="s">
        <v>131</v>
      </c>
      <c r="D131" s="7" t="s">
        <v>15</v>
      </c>
      <c r="E131" s="8" t="s">
        <v>132</v>
      </c>
      <c r="F131" s="9">
        <v>1.31</v>
      </c>
      <c r="G131" s="10">
        <v>100</v>
      </c>
      <c r="H131" s="11">
        <f t="shared" si="1"/>
        <v>131</v>
      </c>
    </row>
    <row r="132" spans="1:8" x14ac:dyDescent="0.25">
      <c r="E132" s="5" t="s">
        <v>23</v>
      </c>
      <c r="F132" s="5"/>
      <c r="G132" s="5"/>
      <c r="H132" s="13">
        <f>SUM(H126:H131)</f>
        <v>2895.62</v>
      </c>
    </row>
    <row r="134" spans="1:8" x14ac:dyDescent="0.25">
      <c r="C134" s="5" t="s">
        <v>5</v>
      </c>
      <c r="D134" s="6" t="s">
        <v>6</v>
      </c>
      <c r="E134" s="5" t="s">
        <v>7</v>
      </c>
    </row>
    <row r="135" spans="1:8" x14ac:dyDescent="0.25">
      <c r="C135" s="5" t="s">
        <v>8</v>
      </c>
      <c r="D135" s="6" t="s">
        <v>41</v>
      </c>
      <c r="E135" s="5" t="s">
        <v>90</v>
      </c>
    </row>
    <row r="136" spans="1:8" x14ac:dyDescent="0.25">
      <c r="C136" s="5" t="s">
        <v>26</v>
      </c>
      <c r="D136" s="6" t="s">
        <v>41</v>
      </c>
      <c r="E136" s="5" t="s">
        <v>133</v>
      </c>
    </row>
    <row r="138" spans="1:8" x14ac:dyDescent="0.25">
      <c r="A138" s="7" t="s">
        <v>134</v>
      </c>
      <c r="B138" s="1">
        <v>1</v>
      </c>
      <c r="C138" s="7" t="s">
        <v>135</v>
      </c>
      <c r="D138" s="7" t="s">
        <v>15</v>
      </c>
      <c r="E138" s="8" t="s">
        <v>136</v>
      </c>
      <c r="F138" s="9">
        <v>25.87</v>
      </c>
      <c r="G138" s="10">
        <v>125</v>
      </c>
      <c r="H138" s="11">
        <f>ROUND(ROUND(F138,2)*ROUND(G138,3),2)</f>
        <v>3233.75</v>
      </c>
    </row>
    <row r="139" spans="1:8" x14ac:dyDescent="0.25">
      <c r="A139" s="7" t="s">
        <v>134</v>
      </c>
      <c r="B139" s="1">
        <v>2</v>
      </c>
      <c r="C139" s="7" t="s">
        <v>73</v>
      </c>
      <c r="D139" s="7" t="s">
        <v>15</v>
      </c>
      <c r="E139" s="8" t="s">
        <v>74</v>
      </c>
      <c r="F139" s="9">
        <v>35.229999999999997</v>
      </c>
      <c r="G139" s="10">
        <v>15</v>
      </c>
      <c r="H139" s="11">
        <f>ROUND(ROUND(F139,2)*ROUND(G139,3),2)</f>
        <v>528.45000000000005</v>
      </c>
    </row>
    <row r="140" spans="1:8" x14ac:dyDescent="0.25">
      <c r="A140" s="7" t="s">
        <v>134</v>
      </c>
      <c r="B140" s="1">
        <v>3</v>
      </c>
      <c r="C140" s="7" t="s">
        <v>137</v>
      </c>
      <c r="D140" s="7" t="s">
        <v>30</v>
      </c>
      <c r="E140" s="8" t="s">
        <v>138</v>
      </c>
      <c r="F140" s="9">
        <v>101.23</v>
      </c>
      <c r="G140" s="10">
        <v>2</v>
      </c>
      <c r="H140" s="11">
        <f>ROUND(ROUND(F140,2)*ROUND(G140,3),2)</f>
        <v>202.46</v>
      </c>
    </row>
    <row r="141" spans="1:8" x14ac:dyDescent="0.25">
      <c r="A141" s="7" t="s">
        <v>134</v>
      </c>
      <c r="B141" s="1">
        <v>4</v>
      </c>
      <c r="C141" s="7" t="s">
        <v>139</v>
      </c>
      <c r="D141" s="7" t="s">
        <v>15</v>
      </c>
      <c r="E141" s="8" t="s">
        <v>140</v>
      </c>
      <c r="F141" s="9">
        <v>5.37</v>
      </c>
      <c r="G141" s="10">
        <v>30</v>
      </c>
      <c r="H141" s="11">
        <f>ROUND(ROUND(F141,2)*ROUND(G141,3),2)</f>
        <v>161.1</v>
      </c>
    </row>
    <row r="142" spans="1:8" x14ac:dyDescent="0.25">
      <c r="A142" s="7" t="s">
        <v>134</v>
      </c>
      <c r="B142" s="1">
        <v>5</v>
      </c>
      <c r="C142" s="7" t="s">
        <v>141</v>
      </c>
      <c r="D142" s="7" t="s">
        <v>30</v>
      </c>
      <c r="E142" s="8" t="s">
        <v>142</v>
      </c>
      <c r="F142" s="9">
        <v>34.83</v>
      </c>
      <c r="G142" s="10">
        <v>6</v>
      </c>
      <c r="H142" s="11">
        <f>ROUND(ROUND(F142,2)*ROUND(G142,3),2)</f>
        <v>208.98</v>
      </c>
    </row>
    <row r="143" spans="1:8" x14ac:dyDescent="0.25">
      <c r="E143" s="5" t="s">
        <v>23</v>
      </c>
      <c r="F143" s="5"/>
      <c r="G143" s="5"/>
      <c r="H143" s="13">
        <f>SUM(H138:H142)</f>
        <v>4334.74</v>
      </c>
    </row>
    <row r="145" spans="1:8" x14ac:dyDescent="0.25">
      <c r="C145" s="5" t="s">
        <v>5</v>
      </c>
      <c r="D145" s="6" t="s">
        <v>6</v>
      </c>
      <c r="E145" s="5" t="s">
        <v>7</v>
      </c>
    </row>
    <row r="146" spans="1:8" x14ac:dyDescent="0.25">
      <c r="C146" s="5" t="s">
        <v>8</v>
      </c>
      <c r="D146" s="6" t="s">
        <v>41</v>
      </c>
      <c r="E146" s="5" t="s">
        <v>90</v>
      </c>
    </row>
    <row r="147" spans="1:8" x14ac:dyDescent="0.25">
      <c r="C147" s="5" t="s">
        <v>26</v>
      </c>
      <c r="D147" s="6" t="s">
        <v>46</v>
      </c>
      <c r="E147" s="5" t="s">
        <v>143</v>
      </c>
    </row>
    <row r="149" spans="1:8" x14ac:dyDescent="0.25">
      <c r="A149" s="7" t="s">
        <v>144</v>
      </c>
      <c r="B149" s="1">
        <v>1</v>
      </c>
      <c r="C149" s="7" t="s">
        <v>145</v>
      </c>
      <c r="D149" s="7" t="s">
        <v>146</v>
      </c>
      <c r="E149" s="8" t="s">
        <v>147</v>
      </c>
      <c r="F149" s="9">
        <v>81.56</v>
      </c>
      <c r="G149" s="10">
        <v>40</v>
      </c>
      <c r="H149" s="11">
        <f>ROUND(ROUND(F149,2)*ROUND(G149,3),2)</f>
        <v>3262.4</v>
      </c>
    </row>
    <row r="150" spans="1:8" x14ac:dyDescent="0.25">
      <c r="A150" s="7" t="s">
        <v>144</v>
      </c>
      <c r="B150" s="1">
        <v>2</v>
      </c>
      <c r="C150" s="7" t="s">
        <v>148</v>
      </c>
      <c r="D150" s="7" t="s">
        <v>146</v>
      </c>
      <c r="E150" s="8" t="s">
        <v>149</v>
      </c>
      <c r="F150" s="9">
        <v>81.56</v>
      </c>
      <c r="G150" s="10">
        <v>40</v>
      </c>
      <c r="H150" s="11">
        <f>ROUND(ROUND(F150,2)*ROUND(G150,3),2)</f>
        <v>3262.4</v>
      </c>
    </row>
    <row r="151" spans="1:8" x14ac:dyDescent="0.25">
      <c r="A151" s="7" t="s">
        <v>144</v>
      </c>
      <c r="B151" s="1">
        <v>3</v>
      </c>
      <c r="C151" s="7" t="s">
        <v>150</v>
      </c>
      <c r="D151" s="7" t="s">
        <v>146</v>
      </c>
      <c r="E151" s="8" t="s">
        <v>151</v>
      </c>
      <c r="F151" s="9">
        <v>8867.92</v>
      </c>
      <c r="G151" s="10">
        <v>1</v>
      </c>
      <c r="H151" s="11">
        <f>ROUND(ROUND(F151,2)*ROUND(G151,3),2)</f>
        <v>8867.92</v>
      </c>
    </row>
    <row r="152" spans="1:8" x14ac:dyDescent="0.25">
      <c r="E152" s="5" t="s">
        <v>23</v>
      </c>
      <c r="F152" s="5"/>
      <c r="G152" s="5"/>
      <c r="H152" s="13">
        <f>SUM(H149:H151)</f>
        <v>15392.720000000001</v>
      </c>
    </row>
    <row r="154" spans="1:8" x14ac:dyDescent="0.25">
      <c r="C154" s="5" t="s">
        <v>5</v>
      </c>
      <c r="D154" s="6" t="s">
        <v>6</v>
      </c>
      <c r="E154" s="5" t="s">
        <v>7</v>
      </c>
    </row>
    <row r="155" spans="1:8" x14ac:dyDescent="0.25">
      <c r="C155" s="5" t="s">
        <v>8</v>
      </c>
      <c r="D155" s="6" t="s">
        <v>41</v>
      </c>
      <c r="E155" s="5" t="s">
        <v>90</v>
      </c>
    </row>
    <row r="156" spans="1:8" x14ac:dyDescent="0.25">
      <c r="C156" s="5" t="s">
        <v>26</v>
      </c>
      <c r="D156" s="6" t="s">
        <v>83</v>
      </c>
      <c r="E156" s="5" t="s">
        <v>152</v>
      </c>
    </row>
    <row r="158" spans="1:8" ht="90.75" x14ac:dyDescent="0.25">
      <c r="A158" s="7" t="s">
        <v>153</v>
      </c>
      <c r="B158" s="1">
        <v>1</v>
      </c>
      <c r="C158" s="7" t="s">
        <v>154</v>
      </c>
      <c r="D158" s="7" t="s">
        <v>155</v>
      </c>
      <c r="E158" s="12" t="s">
        <v>156</v>
      </c>
      <c r="F158" s="9">
        <v>3106.98</v>
      </c>
      <c r="G158" s="10">
        <v>1</v>
      </c>
      <c r="H158" s="11">
        <f t="shared" ref="H158:H171" si="2">ROUND(ROUND(F158,2)*ROUND(G158,3),2)</f>
        <v>3106.98</v>
      </c>
    </row>
    <row r="159" spans="1:8" ht="102" x14ac:dyDescent="0.25">
      <c r="A159" s="7" t="s">
        <v>153</v>
      </c>
      <c r="B159" s="1">
        <v>2</v>
      </c>
      <c r="C159" s="7" t="s">
        <v>157</v>
      </c>
      <c r="D159" s="7" t="s">
        <v>158</v>
      </c>
      <c r="E159" s="12" t="s">
        <v>159</v>
      </c>
      <c r="F159" s="9">
        <v>1113.43</v>
      </c>
      <c r="G159" s="10">
        <v>1</v>
      </c>
      <c r="H159" s="11">
        <f t="shared" si="2"/>
        <v>1113.43</v>
      </c>
    </row>
    <row r="160" spans="1:8" ht="79.5" x14ac:dyDescent="0.25">
      <c r="A160" s="7" t="s">
        <v>153</v>
      </c>
      <c r="B160" s="1">
        <v>3</v>
      </c>
      <c r="C160" s="7" t="s">
        <v>160</v>
      </c>
      <c r="D160" s="7" t="s">
        <v>155</v>
      </c>
      <c r="E160" s="12" t="s">
        <v>161</v>
      </c>
      <c r="F160" s="9">
        <v>951.56</v>
      </c>
      <c r="G160" s="10">
        <v>1</v>
      </c>
      <c r="H160" s="11">
        <f t="shared" si="2"/>
        <v>951.56</v>
      </c>
    </row>
    <row r="161" spans="1:8" x14ac:dyDescent="0.25">
      <c r="A161" s="7" t="s">
        <v>153</v>
      </c>
      <c r="B161" s="1">
        <v>4</v>
      </c>
      <c r="C161" s="7" t="s">
        <v>162</v>
      </c>
      <c r="D161" s="7" t="s">
        <v>30</v>
      </c>
      <c r="E161" s="8" t="s">
        <v>163</v>
      </c>
      <c r="F161" s="9">
        <v>401.56</v>
      </c>
      <c r="G161" s="10">
        <v>1</v>
      </c>
      <c r="H161" s="11">
        <f t="shared" si="2"/>
        <v>401.56</v>
      </c>
    </row>
    <row r="162" spans="1:8" x14ac:dyDescent="0.25">
      <c r="A162" s="7" t="s">
        <v>153</v>
      </c>
      <c r="B162" s="1">
        <v>5</v>
      </c>
      <c r="C162" s="7" t="s">
        <v>99</v>
      </c>
      <c r="D162" s="7" t="s">
        <v>30</v>
      </c>
      <c r="E162" s="8" t="s">
        <v>100</v>
      </c>
      <c r="F162" s="9">
        <v>1008.28</v>
      </c>
      <c r="G162" s="10">
        <v>1</v>
      </c>
      <c r="H162" s="11">
        <f t="shared" si="2"/>
        <v>1008.28</v>
      </c>
    </row>
    <row r="163" spans="1:8" x14ac:dyDescent="0.25">
      <c r="A163" s="7" t="s">
        <v>153</v>
      </c>
      <c r="B163" s="1">
        <v>6</v>
      </c>
      <c r="C163" s="7" t="s">
        <v>101</v>
      </c>
      <c r="D163" s="7" t="s">
        <v>30</v>
      </c>
      <c r="E163" s="8" t="s">
        <v>102</v>
      </c>
      <c r="F163" s="9">
        <v>137.1</v>
      </c>
      <c r="G163" s="10">
        <v>1</v>
      </c>
      <c r="H163" s="11">
        <f t="shared" si="2"/>
        <v>137.1</v>
      </c>
    </row>
    <row r="164" spans="1:8" x14ac:dyDescent="0.25">
      <c r="A164" s="7" t="s">
        <v>153</v>
      </c>
      <c r="B164" s="1">
        <v>7</v>
      </c>
      <c r="C164" s="7" t="s">
        <v>103</v>
      </c>
      <c r="D164" s="7" t="s">
        <v>30</v>
      </c>
      <c r="E164" s="8" t="s">
        <v>104</v>
      </c>
      <c r="F164" s="9">
        <v>125.34</v>
      </c>
      <c r="G164" s="10">
        <v>2</v>
      </c>
      <c r="H164" s="11">
        <f t="shared" si="2"/>
        <v>250.68</v>
      </c>
    </row>
    <row r="165" spans="1:8" x14ac:dyDescent="0.25">
      <c r="A165" s="7" t="s">
        <v>153</v>
      </c>
      <c r="B165" s="1">
        <v>8</v>
      </c>
      <c r="C165" s="7" t="s">
        <v>105</v>
      </c>
      <c r="D165" s="7" t="s">
        <v>30</v>
      </c>
      <c r="E165" s="8" t="s">
        <v>106</v>
      </c>
      <c r="F165" s="9">
        <v>91.59</v>
      </c>
      <c r="G165" s="10">
        <v>1</v>
      </c>
      <c r="H165" s="11">
        <f t="shared" si="2"/>
        <v>91.59</v>
      </c>
    </row>
    <row r="166" spans="1:8" x14ac:dyDescent="0.25">
      <c r="A166" s="7" t="s">
        <v>153</v>
      </c>
      <c r="B166" s="1">
        <v>9</v>
      </c>
      <c r="C166" s="7" t="s">
        <v>111</v>
      </c>
      <c r="D166" s="7" t="s">
        <v>30</v>
      </c>
      <c r="E166" s="8" t="s">
        <v>112</v>
      </c>
      <c r="F166" s="9">
        <v>193.63</v>
      </c>
      <c r="G166" s="10">
        <v>2</v>
      </c>
      <c r="H166" s="11">
        <f t="shared" si="2"/>
        <v>387.26</v>
      </c>
    </row>
    <row r="167" spans="1:8" x14ac:dyDescent="0.25">
      <c r="A167" s="7" t="s">
        <v>153</v>
      </c>
      <c r="B167" s="1">
        <v>10</v>
      </c>
      <c r="C167" s="7" t="s">
        <v>164</v>
      </c>
      <c r="D167" s="7" t="s">
        <v>30</v>
      </c>
      <c r="E167" s="8" t="s">
        <v>165</v>
      </c>
      <c r="F167" s="9">
        <v>288.54000000000002</v>
      </c>
      <c r="G167" s="10">
        <v>1</v>
      </c>
      <c r="H167" s="11">
        <f t="shared" si="2"/>
        <v>288.54000000000002</v>
      </c>
    </row>
    <row r="168" spans="1:8" x14ac:dyDescent="0.25">
      <c r="A168" s="7" t="s">
        <v>153</v>
      </c>
      <c r="B168" s="1">
        <v>11</v>
      </c>
      <c r="C168" s="7" t="s">
        <v>107</v>
      </c>
      <c r="D168" s="7" t="s">
        <v>30</v>
      </c>
      <c r="E168" s="8" t="s">
        <v>108</v>
      </c>
      <c r="F168" s="9">
        <v>289</v>
      </c>
      <c r="G168" s="10">
        <v>1</v>
      </c>
      <c r="H168" s="11">
        <f t="shared" si="2"/>
        <v>289</v>
      </c>
    </row>
    <row r="169" spans="1:8" x14ac:dyDescent="0.25">
      <c r="A169" s="7" t="s">
        <v>153</v>
      </c>
      <c r="B169" s="1">
        <v>12</v>
      </c>
      <c r="C169" s="7" t="s">
        <v>115</v>
      </c>
      <c r="D169" s="7" t="s">
        <v>30</v>
      </c>
      <c r="E169" s="8" t="s">
        <v>116</v>
      </c>
      <c r="F169" s="9">
        <v>106.59</v>
      </c>
      <c r="G169" s="10">
        <v>1</v>
      </c>
      <c r="H169" s="11">
        <f t="shared" si="2"/>
        <v>106.59</v>
      </c>
    </row>
    <row r="170" spans="1:8" x14ac:dyDescent="0.25">
      <c r="A170" s="7" t="s">
        <v>153</v>
      </c>
      <c r="B170" s="1">
        <v>13</v>
      </c>
      <c r="C170" s="7" t="s">
        <v>117</v>
      </c>
      <c r="D170" s="7" t="s">
        <v>30</v>
      </c>
      <c r="E170" s="8" t="s">
        <v>118</v>
      </c>
      <c r="F170" s="9">
        <v>3467.99</v>
      </c>
      <c r="G170" s="10">
        <v>1</v>
      </c>
      <c r="H170" s="11">
        <f t="shared" si="2"/>
        <v>3467.99</v>
      </c>
    </row>
    <row r="171" spans="1:8" ht="102" x14ac:dyDescent="0.25">
      <c r="A171" s="7" t="s">
        <v>153</v>
      </c>
      <c r="B171" s="1">
        <v>14</v>
      </c>
      <c r="C171" s="7" t="s">
        <v>166</v>
      </c>
      <c r="D171" s="7" t="s">
        <v>30</v>
      </c>
      <c r="E171" s="12" t="s">
        <v>167</v>
      </c>
      <c r="F171" s="9">
        <v>798.4</v>
      </c>
      <c r="G171" s="10">
        <v>1</v>
      </c>
      <c r="H171" s="11">
        <f t="shared" si="2"/>
        <v>798.4</v>
      </c>
    </row>
    <row r="172" spans="1:8" x14ac:dyDescent="0.25">
      <c r="E172" s="5" t="s">
        <v>23</v>
      </c>
      <c r="F172" s="5"/>
      <c r="G172" s="5"/>
      <c r="H172" s="13">
        <f>SUM(H158:H171)</f>
        <v>12398.960000000001</v>
      </c>
    </row>
    <row r="174" spans="1:8" x14ac:dyDescent="0.25">
      <c r="C174" s="5" t="s">
        <v>5</v>
      </c>
      <c r="D174" s="6" t="s">
        <v>6</v>
      </c>
      <c r="E174" s="5" t="s">
        <v>7</v>
      </c>
    </row>
    <row r="175" spans="1:8" x14ac:dyDescent="0.25">
      <c r="C175" s="5" t="s">
        <v>8</v>
      </c>
      <c r="D175" s="6" t="s">
        <v>46</v>
      </c>
      <c r="E175" s="5" t="s">
        <v>168</v>
      </c>
    </row>
    <row r="177" spans="1:8" x14ac:dyDescent="0.25">
      <c r="A177" s="7" t="s">
        <v>169</v>
      </c>
      <c r="B177" s="1">
        <v>1</v>
      </c>
      <c r="C177" s="7" t="s">
        <v>170</v>
      </c>
      <c r="D177" s="7" t="s">
        <v>30</v>
      </c>
      <c r="E177" s="8" t="s">
        <v>171</v>
      </c>
      <c r="F177" s="9">
        <v>2534.4</v>
      </c>
      <c r="G177" s="10">
        <v>1</v>
      </c>
      <c r="H177" s="11">
        <f>ROUND(ROUND(F177,2)*ROUND(G177,3),2)</f>
        <v>2534.4</v>
      </c>
    </row>
    <row r="178" spans="1:8" x14ac:dyDescent="0.25">
      <c r="A178" s="7" t="s">
        <v>169</v>
      </c>
      <c r="B178" s="1">
        <v>2</v>
      </c>
      <c r="C178" s="7" t="s">
        <v>172</v>
      </c>
      <c r="D178" s="7" t="s">
        <v>30</v>
      </c>
      <c r="E178" s="8" t="s">
        <v>173</v>
      </c>
      <c r="F178" s="9">
        <v>2112</v>
      </c>
      <c r="G178" s="10">
        <v>1</v>
      </c>
      <c r="H178" s="11">
        <f>ROUND(ROUND(F178,2)*ROUND(G178,3),2)</f>
        <v>2112</v>
      </c>
    </row>
    <row r="179" spans="1:8" x14ac:dyDescent="0.25">
      <c r="A179" s="7" t="s">
        <v>169</v>
      </c>
      <c r="B179" s="1">
        <v>3</v>
      </c>
      <c r="C179" s="7" t="s">
        <v>174</v>
      </c>
      <c r="D179" s="7" t="s">
        <v>30</v>
      </c>
      <c r="E179" s="8" t="s">
        <v>175</v>
      </c>
      <c r="F179" s="9">
        <v>1900.8</v>
      </c>
      <c r="G179" s="10">
        <v>1</v>
      </c>
      <c r="H179" s="11">
        <f>ROUND(ROUND(F179,2)*ROUND(G179,3),2)</f>
        <v>1900.8</v>
      </c>
    </row>
    <row r="180" spans="1:8" x14ac:dyDescent="0.25">
      <c r="A180" s="7" t="s">
        <v>169</v>
      </c>
      <c r="B180" s="1">
        <v>4</v>
      </c>
      <c r="C180" s="7" t="s">
        <v>176</v>
      </c>
      <c r="D180" s="7" t="s">
        <v>30</v>
      </c>
      <c r="E180" s="8" t="s">
        <v>177</v>
      </c>
      <c r="F180" s="9">
        <v>1520.64</v>
      </c>
      <c r="G180" s="10">
        <v>1</v>
      </c>
      <c r="H180" s="11">
        <f>ROUND(ROUND(F180,2)*ROUND(G180,3),2)</f>
        <v>1520.64</v>
      </c>
    </row>
    <row r="181" spans="1:8" x14ac:dyDescent="0.25">
      <c r="A181" s="7" t="s">
        <v>169</v>
      </c>
      <c r="B181" s="1">
        <v>5</v>
      </c>
      <c r="C181" s="7" t="s">
        <v>178</v>
      </c>
      <c r="D181" s="7" t="s">
        <v>146</v>
      </c>
      <c r="E181" s="8" t="s">
        <v>179</v>
      </c>
      <c r="F181" s="9">
        <v>49.9</v>
      </c>
      <c r="G181" s="10">
        <v>64</v>
      </c>
      <c r="H181" s="11">
        <f>ROUND(ROUND(F181,2)*ROUND(G181,3),2)</f>
        <v>3193.6</v>
      </c>
    </row>
    <row r="182" spans="1:8" x14ac:dyDescent="0.25">
      <c r="E182" s="5" t="s">
        <v>23</v>
      </c>
      <c r="F182" s="5"/>
      <c r="G182" s="5"/>
      <c r="H182" s="13">
        <f>SUM(H177:H181)</f>
        <v>11261.44</v>
      </c>
    </row>
    <row r="184" spans="1:8" x14ac:dyDescent="0.25">
      <c r="C184" s="5" t="s">
        <v>5</v>
      </c>
      <c r="D184" s="6" t="s">
        <v>6</v>
      </c>
      <c r="E184" s="5" t="s">
        <v>7</v>
      </c>
    </row>
    <row r="185" spans="1:8" x14ac:dyDescent="0.25">
      <c r="C185" s="5" t="s">
        <v>8</v>
      </c>
      <c r="D185" s="6" t="s">
        <v>83</v>
      </c>
      <c r="E185" s="5" t="s">
        <v>180</v>
      </c>
    </row>
    <row r="187" spans="1:8" ht="169.5" x14ac:dyDescent="0.25">
      <c r="A187" s="7" t="s">
        <v>181</v>
      </c>
      <c r="B187" s="1">
        <v>1</v>
      </c>
      <c r="C187" s="7" t="s">
        <v>182</v>
      </c>
      <c r="D187" s="7" t="s">
        <v>50</v>
      </c>
      <c r="E187" s="12" t="s">
        <v>183</v>
      </c>
      <c r="F187" s="9">
        <v>3193.6</v>
      </c>
      <c r="G187" s="10">
        <v>1</v>
      </c>
      <c r="H187" s="11">
        <f>ROUND(ROUND(F187,2)*ROUND(G187,3),2)</f>
        <v>3193.6</v>
      </c>
    </row>
    <row r="188" spans="1:8" ht="203.25" x14ac:dyDescent="0.25">
      <c r="A188" s="7" t="s">
        <v>181</v>
      </c>
      <c r="B188" s="1">
        <v>2</v>
      </c>
      <c r="C188" s="7" t="s">
        <v>184</v>
      </c>
      <c r="D188" s="7" t="s">
        <v>50</v>
      </c>
      <c r="E188" s="12" t="s">
        <v>185</v>
      </c>
      <c r="F188" s="9">
        <v>2794.4</v>
      </c>
      <c r="G188" s="10">
        <v>1</v>
      </c>
      <c r="H188" s="11">
        <f>ROUND(ROUND(F188,2)*ROUND(G188,3),2)</f>
        <v>2794.4</v>
      </c>
    </row>
    <row r="189" spans="1:8" ht="147" x14ac:dyDescent="0.25">
      <c r="A189" s="7" t="s">
        <v>181</v>
      </c>
      <c r="B189" s="1">
        <v>3</v>
      </c>
      <c r="C189" s="7" t="s">
        <v>186</v>
      </c>
      <c r="D189" s="7" t="s">
        <v>50</v>
      </c>
      <c r="E189" s="12" t="s">
        <v>187</v>
      </c>
      <c r="F189" s="9">
        <v>2495</v>
      </c>
      <c r="G189" s="10">
        <v>1</v>
      </c>
      <c r="H189" s="11">
        <f>ROUND(ROUND(F189,2)*ROUND(G189,3),2)</f>
        <v>2495</v>
      </c>
    </row>
    <row r="190" spans="1:8" x14ac:dyDescent="0.25">
      <c r="E190" s="5" t="s">
        <v>23</v>
      </c>
      <c r="F190" s="5"/>
      <c r="G190" s="5"/>
      <c r="H190" s="13">
        <f>SUM(H187:H189)</f>
        <v>8483</v>
      </c>
    </row>
    <row r="192" spans="1:8" x14ac:dyDescent="0.25">
      <c r="C192" s="5" t="s">
        <v>5</v>
      </c>
      <c r="D192" s="6" t="s">
        <v>6</v>
      </c>
      <c r="E192" s="5" t="s">
        <v>7</v>
      </c>
    </row>
    <row r="193" spans="1:8" x14ac:dyDescent="0.25">
      <c r="C193" s="5" t="s">
        <v>8</v>
      </c>
      <c r="D193" s="6" t="s">
        <v>188</v>
      </c>
      <c r="E193" s="5" t="s">
        <v>189</v>
      </c>
    </row>
    <row r="195" spans="1:8" ht="45.75" x14ac:dyDescent="0.25">
      <c r="A195" s="7" t="s">
        <v>190</v>
      </c>
      <c r="B195" s="1">
        <v>1</v>
      </c>
      <c r="C195" s="7" t="s">
        <v>191</v>
      </c>
      <c r="D195" s="7" t="s">
        <v>30</v>
      </c>
      <c r="E195" s="12" t="s">
        <v>192</v>
      </c>
      <c r="F195" s="9">
        <v>1200</v>
      </c>
      <c r="G195" s="10">
        <v>1</v>
      </c>
      <c r="H195" s="11">
        <f>ROUND(ROUND(F195,2)*ROUND(G195,3),2)</f>
        <v>1200</v>
      </c>
    </row>
    <row r="196" spans="1:8" x14ac:dyDescent="0.25">
      <c r="E196" s="5" t="s">
        <v>23</v>
      </c>
      <c r="F196" s="5"/>
      <c r="G196" s="5"/>
      <c r="H196" s="13">
        <f>SUM(H195:H195)</f>
        <v>1200</v>
      </c>
    </row>
    <row r="198" spans="1:8" x14ac:dyDescent="0.25">
      <c r="C198" s="5" t="s">
        <v>5</v>
      </c>
      <c r="D198" s="6" t="s">
        <v>6</v>
      </c>
      <c r="E198" s="5" t="s">
        <v>7</v>
      </c>
    </row>
    <row r="199" spans="1:8" x14ac:dyDescent="0.25">
      <c r="C199" s="5" t="s">
        <v>8</v>
      </c>
      <c r="D199" s="6" t="s">
        <v>193</v>
      </c>
      <c r="E199" s="5" t="s">
        <v>194</v>
      </c>
    </row>
    <row r="201" spans="1:8" x14ac:dyDescent="0.25">
      <c r="A201" s="7" t="s">
        <v>195</v>
      </c>
      <c r="B201" s="1">
        <v>1</v>
      </c>
      <c r="C201" s="7" t="s">
        <v>196</v>
      </c>
      <c r="D201" s="7" t="s">
        <v>30</v>
      </c>
      <c r="E201" s="8" t="s">
        <v>197</v>
      </c>
      <c r="F201" s="9">
        <v>9327.73</v>
      </c>
      <c r="G201" s="10">
        <v>1</v>
      </c>
      <c r="H201" s="11">
        <f>ROUND(ROUND(F201,2)*ROUND(G201,3),2)</f>
        <v>9327.73</v>
      </c>
    </row>
    <row r="202" spans="1:8" x14ac:dyDescent="0.25">
      <c r="E202" s="5" t="s">
        <v>23</v>
      </c>
      <c r="F202" s="5"/>
      <c r="G202" s="5"/>
      <c r="H202" s="13">
        <f>SUM(H201:H201)</f>
        <v>9327.73</v>
      </c>
    </row>
    <row r="204" spans="1:8" x14ac:dyDescent="0.25">
      <c r="E204" s="14" t="s">
        <v>198</v>
      </c>
      <c r="H204" s="15">
        <f>SUM(H9:H203)/2</f>
        <v>621848.74000000022</v>
      </c>
    </row>
  </sheetData>
  <sheetProtection sheet="1"/>
  <mergeCells count="4">
    <mergeCell ref="E1:H1"/>
    <mergeCell ref="E2:H2"/>
    <mergeCell ref="E3:H3"/>
    <mergeCell ref="E4:H4"/>
  </mergeCells>
  <pageMargins left="0.75" right="0.75" top="0.75" bottom="0.5" header="0.5" footer="0.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01"/>
  <sheetViews>
    <sheetView workbookViewId="0">
      <pane ySplit="8" topLeftCell="A9" activePane="bottomLeft" state="frozenSplit"/>
      <selection pane="bottomLeft" sqref="A1:K1"/>
    </sheetView>
  </sheetViews>
  <sheetFormatPr baseColWidth="10" defaultColWidth="9.140625" defaultRowHeight="15" x14ac:dyDescent="0.25"/>
  <cols>
    <col min="1" max="1" width="6.7109375" customWidth="1"/>
    <col min="2" max="2" width="14.7109375" customWidth="1"/>
    <col min="3" max="3" width="6.140625" customWidth="1"/>
    <col min="4" max="4" width="30.7109375" customWidth="1"/>
    <col min="5" max="5" width="10.7109375" customWidth="1"/>
    <col min="6" max="6" width="3" customWidth="1"/>
    <col min="7" max="7" width="2.140625" customWidth="1"/>
    <col min="8" max="8" width="10.7109375" customWidth="1"/>
    <col min="9" max="9" width="2.140625" customWidth="1"/>
    <col min="10" max="11" width="10.7109375" customWidth="1"/>
  </cols>
  <sheetData>
    <row r="1" spans="1:27" x14ac:dyDescent="0.25">
      <c r="A1" s="41" t="s">
        <v>0</v>
      </c>
      <c r="B1" s="41" t="s">
        <v>0</v>
      </c>
      <c r="C1" s="41" t="s">
        <v>0</v>
      </c>
      <c r="D1" s="41" t="s">
        <v>0</v>
      </c>
      <c r="E1" s="41" t="s">
        <v>0</v>
      </c>
      <c r="F1" s="41" t="s">
        <v>0</v>
      </c>
      <c r="G1" s="41" t="s">
        <v>0</v>
      </c>
      <c r="H1" s="41" t="s">
        <v>0</v>
      </c>
      <c r="I1" s="41" t="s">
        <v>0</v>
      </c>
      <c r="J1" s="41" t="s">
        <v>0</v>
      </c>
      <c r="K1" s="41" t="s">
        <v>0</v>
      </c>
    </row>
    <row r="2" spans="1:27" x14ac:dyDescent="0.25">
      <c r="A2" s="41"/>
      <c r="B2" s="41"/>
      <c r="C2" s="41"/>
      <c r="D2" s="41"/>
      <c r="E2" s="41"/>
      <c r="F2" s="41"/>
      <c r="G2" s="41"/>
      <c r="H2" s="41"/>
      <c r="I2" s="41"/>
      <c r="J2" s="41"/>
      <c r="K2" s="41"/>
    </row>
    <row r="3" spans="1:27" x14ac:dyDescent="0.25">
      <c r="A3" s="41"/>
      <c r="B3" s="41"/>
      <c r="C3" s="41"/>
      <c r="D3" s="41"/>
      <c r="E3" s="41"/>
      <c r="F3" s="41"/>
      <c r="G3" s="41"/>
      <c r="H3" s="41"/>
      <c r="I3" s="41"/>
      <c r="J3" s="41"/>
      <c r="K3" s="41"/>
    </row>
    <row r="4" spans="1:27" x14ac:dyDescent="0.25">
      <c r="A4" s="41"/>
      <c r="B4" s="41"/>
      <c r="C4" s="41"/>
      <c r="D4" s="41"/>
      <c r="E4" s="41"/>
      <c r="F4" s="41"/>
      <c r="G4" s="41"/>
      <c r="H4" s="41"/>
      <c r="I4" s="41"/>
      <c r="J4" s="41"/>
      <c r="K4" s="41"/>
    </row>
    <row r="6" spans="1:27" ht="18.75" x14ac:dyDescent="0.3">
      <c r="A6" s="42" t="s">
        <v>199</v>
      </c>
      <c r="B6" s="42" t="s">
        <v>199</v>
      </c>
      <c r="C6" s="42" t="s">
        <v>199</v>
      </c>
      <c r="D6" s="42" t="s">
        <v>199</v>
      </c>
      <c r="E6" s="42" t="s">
        <v>199</v>
      </c>
      <c r="F6" s="42" t="s">
        <v>199</v>
      </c>
      <c r="G6" s="42" t="s">
        <v>199</v>
      </c>
      <c r="H6" s="42" t="s">
        <v>199</v>
      </c>
      <c r="I6" s="42" t="s">
        <v>199</v>
      </c>
      <c r="J6" s="42" t="s">
        <v>199</v>
      </c>
      <c r="K6" s="42" t="s">
        <v>199</v>
      </c>
    </row>
    <row r="8" spans="1:27" x14ac:dyDescent="0.25">
      <c r="A8" s="17" t="s">
        <v>200</v>
      </c>
      <c r="B8" s="17" t="s">
        <v>201</v>
      </c>
      <c r="C8" s="17" t="s">
        <v>202</v>
      </c>
      <c r="D8" s="17" t="s">
        <v>203</v>
      </c>
      <c r="E8" s="17"/>
      <c r="F8" s="17"/>
      <c r="G8" s="17"/>
      <c r="H8" s="17"/>
      <c r="I8" s="17"/>
      <c r="J8" s="17"/>
      <c r="K8" s="17" t="s">
        <v>2</v>
      </c>
    </row>
    <row r="10" spans="1:27" x14ac:dyDescent="0.25">
      <c r="A10" s="16" t="s">
        <v>204</v>
      </c>
      <c r="B10" s="16"/>
    </row>
    <row r="11" spans="1:27" ht="45" customHeight="1" x14ac:dyDescent="0.25">
      <c r="A11" s="18" t="s">
        <v>205</v>
      </c>
      <c r="B11" s="18" t="s">
        <v>157</v>
      </c>
      <c r="C11" s="19" t="s">
        <v>158</v>
      </c>
      <c r="D11" s="37" t="s">
        <v>159</v>
      </c>
      <c r="E11" s="38"/>
      <c r="F11" s="38"/>
      <c r="G11" s="19"/>
      <c r="H11" s="20" t="s">
        <v>206</v>
      </c>
      <c r="I11" s="39">
        <v>1</v>
      </c>
      <c r="J11" s="40"/>
      <c r="K11" s="21">
        <f>ROUND(K19,2)</f>
        <v>1113.43</v>
      </c>
      <c r="L11" s="19"/>
      <c r="M11" s="19"/>
      <c r="N11" s="19"/>
      <c r="O11" s="19"/>
      <c r="P11" s="19"/>
      <c r="Q11" s="19"/>
      <c r="R11" s="19"/>
      <c r="S11" s="19"/>
      <c r="T11" s="19"/>
      <c r="U11" s="19"/>
      <c r="V11" s="19"/>
      <c r="W11" s="19"/>
      <c r="X11" s="19"/>
      <c r="Y11" s="19"/>
      <c r="Z11" s="19"/>
      <c r="AA11" s="19"/>
    </row>
    <row r="12" spans="1:27" x14ac:dyDescent="0.25">
      <c r="B12" s="14" t="s">
        <v>207</v>
      </c>
    </row>
    <row r="13" spans="1:27" x14ac:dyDescent="0.25">
      <c r="B13" t="s">
        <v>208</v>
      </c>
      <c r="C13" t="s">
        <v>146</v>
      </c>
      <c r="D13" t="s">
        <v>209</v>
      </c>
      <c r="E13" s="22">
        <v>0.5</v>
      </c>
      <c r="F13" t="s">
        <v>210</v>
      </c>
      <c r="G13" t="s">
        <v>211</v>
      </c>
      <c r="H13" s="23">
        <v>26.86</v>
      </c>
      <c r="I13" t="s">
        <v>212</v>
      </c>
      <c r="J13" s="24">
        <f>ROUND(E13/I11* H13,5)</f>
        <v>13.43</v>
      </c>
      <c r="K13" s="25"/>
    </row>
    <row r="14" spans="1:27" x14ac:dyDescent="0.25">
      <c r="D14" s="26" t="s">
        <v>213</v>
      </c>
      <c r="E14" s="25"/>
      <c r="H14" s="25"/>
      <c r="K14" s="23">
        <f>SUM(J13:J13)</f>
        <v>13.43</v>
      </c>
    </row>
    <row r="15" spans="1:27" x14ac:dyDescent="0.25">
      <c r="B15" s="14" t="s">
        <v>214</v>
      </c>
      <c r="E15" s="25"/>
      <c r="H15" s="25"/>
      <c r="K15" s="25"/>
    </row>
    <row r="16" spans="1:27" ht="240" x14ac:dyDescent="0.25">
      <c r="B16" t="s">
        <v>215</v>
      </c>
      <c r="C16">
        <v>1</v>
      </c>
      <c r="D16" s="27" t="s">
        <v>159</v>
      </c>
      <c r="E16" s="22">
        <v>1</v>
      </c>
      <c r="G16" t="s">
        <v>211</v>
      </c>
      <c r="H16" s="23">
        <v>1100</v>
      </c>
      <c r="I16" t="s">
        <v>212</v>
      </c>
      <c r="J16" s="24">
        <f>ROUND(E16* H16,5)</f>
        <v>1100</v>
      </c>
      <c r="K16" s="25"/>
    </row>
    <row r="17" spans="1:27" x14ac:dyDescent="0.25">
      <c r="D17" s="26" t="s">
        <v>216</v>
      </c>
      <c r="E17" s="25"/>
      <c r="H17" s="25"/>
      <c r="K17" s="23">
        <f>SUM(J16:J16)</f>
        <v>1100</v>
      </c>
    </row>
    <row r="18" spans="1:27" x14ac:dyDescent="0.25">
      <c r="D18" s="26" t="s">
        <v>217</v>
      </c>
      <c r="E18" s="25"/>
      <c r="H18" s="25"/>
      <c r="K18" s="28">
        <f>SUM(J12:J17)</f>
        <v>1113.43</v>
      </c>
    </row>
    <row r="19" spans="1:27" x14ac:dyDescent="0.25">
      <c r="D19" s="26" t="s">
        <v>218</v>
      </c>
      <c r="E19" s="25"/>
      <c r="H19" s="25"/>
      <c r="K19" s="28">
        <f>SUM(K18:K18)</f>
        <v>1113.43</v>
      </c>
    </row>
    <row r="21" spans="1:27" ht="45" customHeight="1" x14ac:dyDescent="0.25">
      <c r="A21" s="18" t="s">
        <v>219</v>
      </c>
      <c r="B21" s="18" t="s">
        <v>162</v>
      </c>
      <c r="C21" s="19" t="s">
        <v>30</v>
      </c>
      <c r="D21" s="37" t="s">
        <v>163</v>
      </c>
      <c r="E21" s="38"/>
      <c r="F21" s="38"/>
      <c r="G21" s="19"/>
      <c r="H21" s="20" t="s">
        <v>206</v>
      </c>
      <c r="I21" s="39">
        <v>1</v>
      </c>
      <c r="J21" s="40"/>
      <c r="K21" s="21">
        <f>ROUND(K29,2)</f>
        <v>401.56</v>
      </c>
      <c r="L21" s="19"/>
      <c r="M21" s="19"/>
      <c r="N21" s="19"/>
      <c r="O21" s="19"/>
      <c r="P21" s="19"/>
      <c r="Q21" s="19"/>
      <c r="R21" s="19"/>
      <c r="S21" s="19"/>
      <c r="T21" s="19"/>
      <c r="U21" s="19"/>
      <c r="V21" s="19"/>
      <c r="W21" s="19"/>
      <c r="X21" s="19"/>
      <c r="Y21" s="19"/>
      <c r="Z21" s="19"/>
      <c r="AA21" s="19"/>
    </row>
    <row r="22" spans="1:27" x14ac:dyDescent="0.25">
      <c r="B22" s="14" t="s">
        <v>207</v>
      </c>
    </row>
    <row r="23" spans="1:27" x14ac:dyDescent="0.25">
      <c r="B23" t="s">
        <v>220</v>
      </c>
      <c r="C23" t="s">
        <v>146</v>
      </c>
      <c r="D23" t="s">
        <v>221</v>
      </c>
      <c r="E23" s="22">
        <v>1</v>
      </c>
      <c r="F23" t="s">
        <v>210</v>
      </c>
      <c r="G23" t="s">
        <v>211</v>
      </c>
      <c r="H23" s="23">
        <v>81.56</v>
      </c>
      <c r="I23" t="s">
        <v>212</v>
      </c>
      <c r="J23" s="24">
        <f>ROUND(E23/I21* H23,5)</f>
        <v>81.56</v>
      </c>
      <c r="K23" s="25"/>
    </row>
    <row r="24" spans="1:27" x14ac:dyDescent="0.25">
      <c r="D24" s="26" t="s">
        <v>213</v>
      </c>
      <c r="E24" s="25"/>
      <c r="H24" s="25"/>
      <c r="K24" s="23">
        <f>SUM(J23:J23)</f>
        <v>81.56</v>
      </c>
    </row>
    <row r="25" spans="1:27" x14ac:dyDescent="0.25">
      <c r="B25" s="14" t="s">
        <v>214</v>
      </c>
      <c r="E25" s="25"/>
      <c r="H25" s="25"/>
      <c r="K25" s="25"/>
    </row>
    <row r="26" spans="1:27" x14ac:dyDescent="0.25">
      <c r="B26" t="s">
        <v>222</v>
      </c>
      <c r="C26">
        <v>1</v>
      </c>
      <c r="D26" t="s">
        <v>163</v>
      </c>
      <c r="E26" s="22">
        <v>1</v>
      </c>
      <c r="G26" t="s">
        <v>211</v>
      </c>
      <c r="H26" s="23">
        <v>320</v>
      </c>
      <c r="I26" t="s">
        <v>212</v>
      </c>
      <c r="J26" s="24">
        <f>ROUND(E26* H26,5)</f>
        <v>320</v>
      </c>
      <c r="K26" s="25"/>
    </row>
    <row r="27" spans="1:27" x14ac:dyDescent="0.25">
      <c r="D27" s="26" t="s">
        <v>216</v>
      </c>
      <c r="E27" s="25"/>
      <c r="H27" s="25"/>
      <c r="K27" s="23">
        <f>SUM(J26:J26)</f>
        <v>320</v>
      </c>
    </row>
    <row r="28" spans="1:27" x14ac:dyDescent="0.25">
      <c r="D28" s="26" t="s">
        <v>217</v>
      </c>
      <c r="E28" s="25"/>
      <c r="H28" s="25"/>
      <c r="K28" s="28">
        <f>SUM(J22:J27)</f>
        <v>401.56</v>
      </c>
    </row>
    <row r="29" spans="1:27" x14ac:dyDescent="0.25">
      <c r="D29" s="26" t="s">
        <v>218</v>
      </c>
      <c r="E29" s="25"/>
      <c r="H29" s="25"/>
      <c r="K29" s="28">
        <f>SUM(K28:K28)</f>
        <v>401.56</v>
      </c>
    </row>
    <row r="31" spans="1:27" ht="45" customHeight="1" x14ac:dyDescent="0.25">
      <c r="A31" s="18" t="s">
        <v>223</v>
      </c>
      <c r="B31" s="18" t="s">
        <v>154</v>
      </c>
      <c r="C31" s="19" t="s">
        <v>155</v>
      </c>
      <c r="D31" s="37" t="s">
        <v>156</v>
      </c>
      <c r="E31" s="38"/>
      <c r="F31" s="38"/>
      <c r="G31" s="19"/>
      <c r="H31" s="20" t="s">
        <v>206</v>
      </c>
      <c r="I31" s="39">
        <v>1</v>
      </c>
      <c r="J31" s="40"/>
      <c r="K31" s="21">
        <f>ROUND(K39,2)</f>
        <v>3106.98</v>
      </c>
      <c r="L31" s="19"/>
      <c r="M31" s="19"/>
      <c r="N31" s="19"/>
      <c r="O31" s="19"/>
      <c r="P31" s="19"/>
      <c r="Q31" s="19"/>
      <c r="R31" s="19"/>
      <c r="S31" s="19"/>
      <c r="T31" s="19"/>
      <c r="U31" s="19"/>
      <c r="V31" s="19"/>
      <c r="W31" s="19"/>
      <c r="X31" s="19"/>
      <c r="Y31" s="19"/>
      <c r="Z31" s="19"/>
      <c r="AA31" s="19"/>
    </row>
    <row r="32" spans="1:27" x14ac:dyDescent="0.25">
      <c r="B32" s="14" t="s">
        <v>207</v>
      </c>
    </row>
    <row r="33" spans="1:27" x14ac:dyDescent="0.25">
      <c r="B33" t="s">
        <v>220</v>
      </c>
      <c r="C33" t="s">
        <v>146</v>
      </c>
      <c r="D33" t="s">
        <v>221</v>
      </c>
      <c r="E33" s="22">
        <v>2</v>
      </c>
      <c r="F33" t="s">
        <v>210</v>
      </c>
      <c r="G33" t="s">
        <v>211</v>
      </c>
      <c r="H33" s="23">
        <v>81.56</v>
      </c>
      <c r="I33" t="s">
        <v>212</v>
      </c>
      <c r="J33" s="24">
        <f>ROUND(E33/I31* H33,5)</f>
        <v>163.12</v>
      </c>
      <c r="K33" s="25"/>
    </row>
    <row r="34" spans="1:27" x14ac:dyDescent="0.25">
      <c r="D34" s="26" t="s">
        <v>213</v>
      </c>
      <c r="E34" s="25"/>
      <c r="H34" s="25"/>
      <c r="K34" s="23">
        <f>SUM(J33:J33)</f>
        <v>163.12</v>
      </c>
    </row>
    <row r="35" spans="1:27" x14ac:dyDescent="0.25">
      <c r="B35" s="14" t="s">
        <v>214</v>
      </c>
      <c r="E35" s="25"/>
      <c r="H35" s="25"/>
      <c r="K35" s="25"/>
    </row>
    <row r="36" spans="1:27" ht="240" x14ac:dyDescent="0.25">
      <c r="B36" t="s">
        <v>224</v>
      </c>
      <c r="C36">
        <v>1</v>
      </c>
      <c r="D36" s="27" t="s">
        <v>156</v>
      </c>
      <c r="E36" s="22">
        <v>1</v>
      </c>
      <c r="G36" t="s">
        <v>211</v>
      </c>
      <c r="H36" s="23">
        <v>2943.86</v>
      </c>
      <c r="I36" t="s">
        <v>212</v>
      </c>
      <c r="J36" s="24">
        <f>ROUND(E36* H36,5)</f>
        <v>2943.86</v>
      </c>
      <c r="K36" s="25"/>
    </row>
    <row r="37" spans="1:27" x14ac:dyDescent="0.25">
      <c r="D37" s="26" t="s">
        <v>216</v>
      </c>
      <c r="E37" s="25"/>
      <c r="H37" s="25"/>
      <c r="K37" s="23">
        <f>SUM(J36:J36)</f>
        <v>2943.86</v>
      </c>
    </row>
    <row r="38" spans="1:27" x14ac:dyDescent="0.25">
      <c r="D38" s="26" t="s">
        <v>217</v>
      </c>
      <c r="E38" s="25"/>
      <c r="H38" s="25"/>
      <c r="K38" s="28">
        <f>SUM(J32:J37)</f>
        <v>3106.98</v>
      </c>
    </row>
    <row r="39" spans="1:27" x14ac:dyDescent="0.25">
      <c r="D39" s="26" t="s">
        <v>218</v>
      </c>
      <c r="E39" s="25"/>
      <c r="H39" s="25"/>
      <c r="K39" s="28">
        <f>SUM(K38:K38)</f>
        <v>3106.98</v>
      </c>
    </row>
    <row r="41" spans="1:27" ht="45" customHeight="1" x14ac:dyDescent="0.25">
      <c r="A41" s="18" t="s">
        <v>225</v>
      </c>
      <c r="B41" s="18" t="s">
        <v>160</v>
      </c>
      <c r="C41" s="19" t="s">
        <v>155</v>
      </c>
      <c r="D41" s="37" t="s">
        <v>161</v>
      </c>
      <c r="E41" s="38"/>
      <c r="F41" s="38"/>
      <c r="G41" s="19"/>
      <c r="H41" s="20" t="s">
        <v>206</v>
      </c>
      <c r="I41" s="39">
        <v>1</v>
      </c>
      <c r="J41" s="40"/>
      <c r="K41" s="21">
        <f>ROUND(K49,2)</f>
        <v>951.56</v>
      </c>
      <c r="L41" s="19"/>
      <c r="M41" s="19"/>
      <c r="N41" s="19"/>
      <c r="O41" s="19"/>
      <c r="P41" s="19"/>
      <c r="Q41" s="19"/>
      <c r="R41" s="19"/>
      <c r="S41" s="19"/>
      <c r="T41" s="19"/>
      <c r="U41" s="19"/>
      <c r="V41" s="19"/>
      <c r="W41" s="19"/>
      <c r="X41" s="19"/>
      <c r="Y41" s="19"/>
      <c r="Z41" s="19"/>
      <c r="AA41" s="19"/>
    </row>
    <row r="42" spans="1:27" x14ac:dyDescent="0.25">
      <c r="B42" s="14" t="s">
        <v>207</v>
      </c>
    </row>
    <row r="43" spans="1:27" x14ac:dyDescent="0.25">
      <c r="B43" t="s">
        <v>220</v>
      </c>
      <c r="C43" t="s">
        <v>146</v>
      </c>
      <c r="D43" t="s">
        <v>221</v>
      </c>
      <c r="E43" s="22">
        <v>1</v>
      </c>
      <c r="F43" t="s">
        <v>210</v>
      </c>
      <c r="G43" t="s">
        <v>211</v>
      </c>
      <c r="H43" s="23">
        <v>81.56</v>
      </c>
      <c r="I43" t="s">
        <v>212</v>
      </c>
      <c r="J43" s="24">
        <f>ROUND(E43/I41* H43,5)</f>
        <v>81.56</v>
      </c>
      <c r="K43" s="25"/>
    </row>
    <row r="44" spans="1:27" x14ac:dyDescent="0.25">
      <c r="D44" s="26" t="s">
        <v>213</v>
      </c>
      <c r="E44" s="25"/>
      <c r="H44" s="25"/>
      <c r="K44" s="23">
        <f>SUM(J43:J43)</f>
        <v>81.56</v>
      </c>
    </row>
    <row r="45" spans="1:27" x14ac:dyDescent="0.25">
      <c r="B45" s="14" t="s">
        <v>214</v>
      </c>
      <c r="E45" s="25"/>
      <c r="H45" s="25"/>
      <c r="K45" s="25"/>
    </row>
    <row r="46" spans="1:27" x14ac:dyDescent="0.25">
      <c r="B46" t="s">
        <v>226</v>
      </c>
      <c r="C46">
        <v>1</v>
      </c>
      <c r="D46" t="s">
        <v>227</v>
      </c>
      <c r="E46" s="22">
        <v>1</v>
      </c>
      <c r="G46" t="s">
        <v>211</v>
      </c>
      <c r="H46" s="23">
        <v>870</v>
      </c>
      <c r="I46" t="s">
        <v>212</v>
      </c>
      <c r="J46" s="24">
        <f>ROUND(E46* H46,5)</f>
        <v>870</v>
      </c>
      <c r="K46" s="25"/>
    </row>
    <row r="47" spans="1:27" x14ac:dyDescent="0.25">
      <c r="D47" s="26" t="s">
        <v>216</v>
      </c>
      <c r="E47" s="25"/>
      <c r="H47" s="25"/>
      <c r="K47" s="23">
        <f>SUM(J46:J46)</f>
        <v>870</v>
      </c>
    </row>
    <row r="48" spans="1:27" x14ac:dyDescent="0.25">
      <c r="D48" s="26" t="s">
        <v>217</v>
      </c>
      <c r="E48" s="25"/>
      <c r="H48" s="25"/>
      <c r="K48" s="28">
        <f>SUM(J42:J47)</f>
        <v>951.56</v>
      </c>
    </row>
    <row r="49" spans="1:27" x14ac:dyDescent="0.25">
      <c r="D49" s="26" t="s">
        <v>218</v>
      </c>
      <c r="E49" s="25"/>
      <c r="H49" s="25"/>
      <c r="K49" s="28">
        <f>SUM(K48:K48)</f>
        <v>951.56</v>
      </c>
    </row>
    <row r="51" spans="1:27" ht="45" customHeight="1" x14ac:dyDescent="0.25">
      <c r="A51" s="18" t="s">
        <v>228</v>
      </c>
      <c r="B51" s="18" t="s">
        <v>141</v>
      </c>
      <c r="C51" s="19" t="s">
        <v>30</v>
      </c>
      <c r="D51" s="37" t="s">
        <v>142</v>
      </c>
      <c r="E51" s="38"/>
      <c r="F51" s="38"/>
      <c r="G51" s="19"/>
      <c r="H51" s="20" t="s">
        <v>206</v>
      </c>
      <c r="I51" s="39">
        <v>1</v>
      </c>
      <c r="J51" s="40"/>
      <c r="K51" s="21">
        <f>ROUND(K63,2)</f>
        <v>34.83</v>
      </c>
      <c r="L51" s="19"/>
      <c r="M51" s="19"/>
      <c r="N51" s="19"/>
      <c r="O51" s="19"/>
      <c r="P51" s="19"/>
      <c r="Q51" s="19"/>
      <c r="R51" s="19"/>
      <c r="S51" s="19"/>
      <c r="T51" s="19"/>
      <c r="U51" s="19"/>
      <c r="V51" s="19"/>
      <c r="W51" s="19"/>
      <c r="X51" s="19"/>
      <c r="Y51" s="19"/>
      <c r="Z51" s="19"/>
      <c r="AA51" s="19"/>
    </row>
    <row r="52" spans="1:27" x14ac:dyDescent="0.25">
      <c r="B52" s="14" t="s">
        <v>207</v>
      </c>
    </row>
    <row r="53" spans="1:27" x14ac:dyDescent="0.25">
      <c r="B53" t="s">
        <v>229</v>
      </c>
      <c r="C53" t="s">
        <v>146</v>
      </c>
      <c r="D53" t="s">
        <v>209</v>
      </c>
      <c r="E53" s="22">
        <v>0.3</v>
      </c>
      <c r="F53" t="s">
        <v>210</v>
      </c>
      <c r="G53" t="s">
        <v>211</v>
      </c>
      <c r="H53" s="23">
        <v>26.86</v>
      </c>
      <c r="I53" t="s">
        <v>212</v>
      </c>
      <c r="J53" s="24">
        <f>ROUND(E53/I51* H53,5)</f>
        <v>8.0579999999999998</v>
      </c>
      <c r="K53" s="25"/>
    </row>
    <row r="54" spans="1:27" x14ac:dyDescent="0.25">
      <c r="B54" t="s">
        <v>230</v>
      </c>
      <c r="C54" t="s">
        <v>146</v>
      </c>
      <c r="D54" t="s">
        <v>231</v>
      </c>
      <c r="E54" s="22">
        <v>0.15</v>
      </c>
      <c r="F54" t="s">
        <v>210</v>
      </c>
      <c r="G54" t="s">
        <v>211</v>
      </c>
      <c r="H54" s="23">
        <v>23.04</v>
      </c>
      <c r="I54" t="s">
        <v>212</v>
      </c>
      <c r="J54" s="24">
        <f>ROUND(E54/I51* H54,5)</f>
        <v>3.456</v>
      </c>
      <c r="K54" s="25"/>
    </row>
    <row r="55" spans="1:27" x14ac:dyDescent="0.25">
      <c r="D55" s="26" t="s">
        <v>213</v>
      </c>
      <c r="E55" s="25"/>
      <c r="H55" s="25"/>
      <c r="K55" s="23">
        <f>SUM(J53:J54)</f>
        <v>11.513999999999999</v>
      </c>
    </row>
    <row r="56" spans="1:27" x14ac:dyDescent="0.25">
      <c r="B56" s="14" t="s">
        <v>214</v>
      </c>
      <c r="E56" s="25"/>
      <c r="H56" s="25"/>
      <c r="K56" s="25"/>
    </row>
    <row r="57" spans="1:27" x14ac:dyDescent="0.25">
      <c r="B57" t="s">
        <v>232</v>
      </c>
      <c r="C57" t="s">
        <v>30</v>
      </c>
      <c r="D57" t="s">
        <v>233</v>
      </c>
      <c r="E57" s="22">
        <v>1</v>
      </c>
      <c r="G57" t="s">
        <v>211</v>
      </c>
      <c r="H57" s="23">
        <v>22.82</v>
      </c>
      <c r="I57" t="s">
        <v>212</v>
      </c>
      <c r="J57" s="24">
        <f>ROUND(E57* H57,5)</f>
        <v>22.82</v>
      </c>
      <c r="K57" s="25"/>
    </row>
    <row r="58" spans="1:27" x14ac:dyDescent="0.25">
      <c r="B58" t="s">
        <v>234</v>
      </c>
      <c r="C58" t="s">
        <v>30</v>
      </c>
      <c r="D58" t="s">
        <v>235</v>
      </c>
      <c r="E58" s="22">
        <v>1</v>
      </c>
      <c r="G58" t="s">
        <v>211</v>
      </c>
      <c r="H58" s="23">
        <v>0.32</v>
      </c>
      <c r="I58" t="s">
        <v>212</v>
      </c>
      <c r="J58" s="24">
        <f>ROUND(E58* H58,5)</f>
        <v>0.32</v>
      </c>
      <c r="K58" s="25"/>
    </row>
    <row r="59" spans="1:27" x14ac:dyDescent="0.25">
      <c r="D59" s="26" t="s">
        <v>216</v>
      </c>
      <c r="E59" s="25"/>
      <c r="H59" s="25"/>
      <c r="K59" s="23">
        <f>SUM(J57:J58)</f>
        <v>23.14</v>
      </c>
    </row>
    <row r="60" spans="1:27" x14ac:dyDescent="0.25">
      <c r="E60" s="25"/>
      <c r="H60" s="25"/>
      <c r="K60" s="25"/>
    </row>
    <row r="61" spans="1:27" x14ac:dyDescent="0.25">
      <c r="D61" s="26" t="s">
        <v>236</v>
      </c>
      <c r="E61" s="25"/>
      <c r="H61" s="25">
        <v>1.5</v>
      </c>
      <c r="I61" t="s">
        <v>237</v>
      </c>
      <c r="J61">
        <f>ROUND(H61/100*K55,5)</f>
        <v>0.17271</v>
      </c>
      <c r="K61" s="25"/>
    </row>
    <row r="62" spans="1:27" x14ac:dyDescent="0.25">
      <c r="D62" s="26" t="s">
        <v>217</v>
      </c>
      <c r="E62" s="25"/>
      <c r="H62" s="25"/>
      <c r="K62" s="28">
        <f>SUM(J52:J61)</f>
        <v>34.826710000000006</v>
      </c>
    </row>
    <row r="63" spans="1:27" x14ac:dyDescent="0.25">
      <c r="D63" s="26" t="s">
        <v>218</v>
      </c>
      <c r="E63" s="25"/>
      <c r="H63" s="25"/>
      <c r="K63" s="28">
        <f>SUM(K62:K62)</f>
        <v>34.826710000000006</v>
      </c>
    </row>
    <row r="65" spans="1:27" ht="45" customHeight="1" x14ac:dyDescent="0.25">
      <c r="A65" s="18" t="s">
        <v>238</v>
      </c>
      <c r="B65" s="18" t="s">
        <v>139</v>
      </c>
      <c r="C65" s="19" t="s">
        <v>15</v>
      </c>
      <c r="D65" s="37" t="s">
        <v>140</v>
      </c>
      <c r="E65" s="38"/>
      <c r="F65" s="38"/>
      <c r="G65" s="19"/>
      <c r="H65" s="20" t="s">
        <v>206</v>
      </c>
      <c r="I65" s="39">
        <v>1</v>
      </c>
      <c r="J65" s="40"/>
      <c r="K65" s="21">
        <f>ROUND(K77,2)</f>
        <v>5.37</v>
      </c>
      <c r="L65" s="19"/>
      <c r="M65" s="19"/>
      <c r="N65" s="19"/>
      <c r="O65" s="19"/>
      <c r="P65" s="19"/>
      <c r="Q65" s="19"/>
      <c r="R65" s="19"/>
      <c r="S65" s="19"/>
      <c r="T65" s="19"/>
      <c r="U65" s="19"/>
      <c r="V65" s="19"/>
      <c r="W65" s="19"/>
      <c r="X65" s="19"/>
      <c r="Y65" s="19"/>
      <c r="Z65" s="19"/>
      <c r="AA65" s="19"/>
    </row>
    <row r="66" spans="1:27" x14ac:dyDescent="0.25">
      <c r="B66" s="14" t="s">
        <v>207</v>
      </c>
    </row>
    <row r="67" spans="1:27" x14ac:dyDescent="0.25">
      <c r="B67" t="s">
        <v>229</v>
      </c>
      <c r="C67" t="s">
        <v>146</v>
      </c>
      <c r="D67" t="s">
        <v>209</v>
      </c>
      <c r="E67" s="22">
        <v>4.2999999999999997E-2</v>
      </c>
      <c r="F67" t="s">
        <v>210</v>
      </c>
      <c r="G67" t="s">
        <v>211</v>
      </c>
      <c r="H67" s="23">
        <v>26.86</v>
      </c>
      <c r="I67" t="s">
        <v>212</v>
      </c>
      <c r="J67" s="24">
        <f>ROUND(E67/I65* H67,5)</f>
        <v>1.1549799999999999</v>
      </c>
      <c r="K67" s="25"/>
    </row>
    <row r="68" spans="1:27" x14ac:dyDescent="0.25">
      <c r="B68" t="s">
        <v>230</v>
      </c>
      <c r="C68" t="s">
        <v>146</v>
      </c>
      <c r="D68" t="s">
        <v>231</v>
      </c>
      <c r="E68" s="22">
        <v>0.05</v>
      </c>
      <c r="F68" t="s">
        <v>210</v>
      </c>
      <c r="G68" t="s">
        <v>211</v>
      </c>
      <c r="H68" s="23">
        <v>23.04</v>
      </c>
      <c r="I68" t="s">
        <v>212</v>
      </c>
      <c r="J68" s="24">
        <f>ROUND(E68/I65* H68,5)</f>
        <v>1.1519999999999999</v>
      </c>
      <c r="K68" s="25"/>
    </row>
    <row r="69" spans="1:27" x14ac:dyDescent="0.25">
      <c r="D69" s="26" t="s">
        <v>213</v>
      </c>
      <c r="E69" s="25"/>
      <c r="H69" s="25"/>
      <c r="K69" s="23">
        <f>SUM(J67:J68)</f>
        <v>2.3069799999999998</v>
      </c>
    </row>
    <row r="70" spans="1:27" x14ac:dyDescent="0.25">
      <c r="B70" s="14" t="s">
        <v>214</v>
      </c>
      <c r="E70" s="25"/>
      <c r="H70" s="25"/>
      <c r="K70" s="25"/>
    </row>
    <row r="71" spans="1:27" x14ac:dyDescent="0.25">
      <c r="B71" t="s">
        <v>239</v>
      </c>
      <c r="C71" t="s">
        <v>15</v>
      </c>
      <c r="D71" t="s">
        <v>240</v>
      </c>
      <c r="E71" s="22">
        <v>1.02</v>
      </c>
      <c r="G71" t="s">
        <v>211</v>
      </c>
      <c r="H71" s="23">
        <v>2.73</v>
      </c>
      <c r="I71" t="s">
        <v>212</v>
      </c>
      <c r="J71" s="24">
        <f>ROUND(E71* H71,5)</f>
        <v>2.7846000000000002</v>
      </c>
      <c r="K71" s="25"/>
    </row>
    <row r="72" spans="1:27" x14ac:dyDescent="0.25">
      <c r="B72" t="s">
        <v>241</v>
      </c>
      <c r="C72" t="s">
        <v>30</v>
      </c>
      <c r="D72" t="s">
        <v>242</v>
      </c>
      <c r="E72" s="22">
        <v>1</v>
      </c>
      <c r="G72" t="s">
        <v>211</v>
      </c>
      <c r="H72" s="23">
        <v>0.24</v>
      </c>
      <c r="I72" t="s">
        <v>212</v>
      </c>
      <c r="J72" s="24">
        <f>ROUND(E72* H72,5)</f>
        <v>0.24</v>
      </c>
      <c r="K72" s="25"/>
    </row>
    <row r="73" spans="1:27" x14ac:dyDescent="0.25">
      <c r="D73" s="26" t="s">
        <v>216</v>
      </c>
      <c r="E73" s="25"/>
      <c r="H73" s="25"/>
      <c r="K73" s="23">
        <f>SUM(J71:J72)</f>
        <v>3.0246000000000004</v>
      </c>
    </row>
    <row r="74" spans="1:27" x14ac:dyDescent="0.25">
      <c r="E74" s="25"/>
      <c r="H74" s="25"/>
      <c r="K74" s="25"/>
    </row>
    <row r="75" spans="1:27" x14ac:dyDescent="0.25">
      <c r="D75" s="26" t="s">
        <v>236</v>
      </c>
      <c r="E75" s="25"/>
      <c r="H75" s="25">
        <v>1.5</v>
      </c>
      <c r="I75" t="s">
        <v>237</v>
      </c>
      <c r="J75">
        <f>ROUND(H75/100*K69,5)</f>
        <v>3.4599999999999999E-2</v>
      </c>
      <c r="K75" s="25"/>
    </row>
    <row r="76" spans="1:27" x14ac:dyDescent="0.25">
      <c r="D76" s="26" t="s">
        <v>217</v>
      </c>
      <c r="E76" s="25"/>
      <c r="H76" s="25"/>
      <c r="K76" s="28">
        <f>SUM(J66:J75)</f>
        <v>5.3661800000000008</v>
      </c>
    </row>
    <row r="77" spans="1:27" x14ac:dyDescent="0.25">
      <c r="D77" s="26" t="s">
        <v>218</v>
      </c>
      <c r="E77" s="25"/>
      <c r="H77" s="25"/>
      <c r="K77" s="28">
        <f>SUM(K76:K76)</f>
        <v>5.3661800000000008</v>
      </c>
    </row>
    <row r="79" spans="1:27" ht="45" customHeight="1" x14ac:dyDescent="0.25">
      <c r="A79" s="18" t="s">
        <v>243</v>
      </c>
      <c r="B79" s="18" t="s">
        <v>135</v>
      </c>
      <c r="C79" s="19" t="s">
        <v>15</v>
      </c>
      <c r="D79" s="37" t="s">
        <v>136</v>
      </c>
      <c r="E79" s="38"/>
      <c r="F79" s="38"/>
      <c r="G79" s="19"/>
      <c r="H79" s="20" t="s">
        <v>206</v>
      </c>
      <c r="I79" s="39">
        <v>1</v>
      </c>
      <c r="J79" s="40"/>
      <c r="K79" s="21">
        <f>ROUND(K92,2)</f>
        <v>25.87</v>
      </c>
      <c r="L79" s="19"/>
      <c r="M79" s="19"/>
      <c r="N79" s="19"/>
      <c r="O79" s="19"/>
      <c r="P79" s="19"/>
      <c r="Q79" s="19"/>
      <c r="R79" s="19"/>
      <c r="S79" s="19"/>
      <c r="T79" s="19"/>
      <c r="U79" s="19"/>
      <c r="V79" s="19"/>
      <c r="W79" s="19"/>
      <c r="X79" s="19"/>
      <c r="Y79" s="19"/>
      <c r="Z79" s="19"/>
      <c r="AA79" s="19"/>
    </row>
    <row r="80" spans="1:27" x14ac:dyDescent="0.25">
      <c r="B80" s="14" t="s">
        <v>207</v>
      </c>
    </row>
    <row r="81" spans="1:27" x14ac:dyDescent="0.25">
      <c r="B81" t="s">
        <v>230</v>
      </c>
      <c r="C81" t="s">
        <v>146</v>
      </c>
      <c r="D81" t="s">
        <v>231</v>
      </c>
      <c r="E81" s="22">
        <v>8.7999999999999995E-2</v>
      </c>
      <c r="F81" t="s">
        <v>210</v>
      </c>
      <c r="G81" t="s">
        <v>211</v>
      </c>
      <c r="H81" s="23">
        <v>23.04</v>
      </c>
      <c r="I81" t="s">
        <v>212</v>
      </c>
      <c r="J81" s="24">
        <f>ROUND(E81/I79* H81,5)</f>
        <v>2.02752</v>
      </c>
      <c r="K81" s="25"/>
    </row>
    <row r="82" spans="1:27" x14ac:dyDescent="0.25">
      <c r="B82" t="s">
        <v>229</v>
      </c>
      <c r="C82" t="s">
        <v>146</v>
      </c>
      <c r="D82" t="s">
        <v>209</v>
      </c>
      <c r="E82" s="22">
        <v>0.19</v>
      </c>
      <c r="F82" t="s">
        <v>210</v>
      </c>
      <c r="G82" t="s">
        <v>211</v>
      </c>
      <c r="H82" s="23">
        <v>26.86</v>
      </c>
      <c r="I82" t="s">
        <v>212</v>
      </c>
      <c r="J82" s="24">
        <f>ROUND(E82/I79* H82,5)</f>
        <v>5.1033999999999997</v>
      </c>
      <c r="K82" s="25"/>
    </row>
    <row r="83" spans="1:27" x14ac:dyDescent="0.25">
      <c r="D83" s="26" t="s">
        <v>213</v>
      </c>
      <c r="E83" s="25"/>
      <c r="H83" s="25"/>
      <c r="K83" s="23">
        <f>SUM(J81:J82)</f>
        <v>7.1309199999999997</v>
      </c>
    </row>
    <row r="84" spans="1:27" x14ac:dyDescent="0.25">
      <c r="B84" s="14" t="s">
        <v>214</v>
      </c>
      <c r="E84" s="25"/>
      <c r="H84" s="25"/>
      <c r="K84" s="25"/>
    </row>
    <row r="85" spans="1:27" x14ac:dyDescent="0.25">
      <c r="B85" t="s">
        <v>244</v>
      </c>
      <c r="C85" t="s">
        <v>15</v>
      </c>
      <c r="D85" t="s">
        <v>245</v>
      </c>
      <c r="E85" s="22">
        <v>1</v>
      </c>
      <c r="G85" t="s">
        <v>211</v>
      </c>
      <c r="H85" s="23">
        <v>6.45</v>
      </c>
      <c r="I85" t="s">
        <v>212</v>
      </c>
      <c r="J85" s="24">
        <f>ROUND(E85* H85,5)</f>
        <v>6.45</v>
      </c>
      <c r="K85" s="25"/>
    </row>
    <row r="86" spans="1:27" x14ac:dyDescent="0.25">
      <c r="B86" t="s">
        <v>246</v>
      </c>
      <c r="C86" t="s">
        <v>30</v>
      </c>
      <c r="D86" t="s">
        <v>247</v>
      </c>
      <c r="E86" s="22">
        <v>1</v>
      </c>
      <c r="G86" t="s">
        <v>211</v>
      </c>
      <c r="H86" s="23">
        <v>3.14</v>
      </c>
      <c r="I86" t="s">
        <v>212</v>
      </c>
      <c r="J86" s="24">
        <f>ROUND(E86* H86,5)</f>
        <v>3.14</v>
      </c>
      <c r="K86" s="25"/>
    </row>
    <row r="87" spans="1:27" x14ac:dyDescent="0.25">
      <c r="B87" t="s">
        <v>248</v>
      </c>
      <c r="C87" t="s">
        <v>15</v>
      </c>
      <c r="D87" t="s">
        <v>249</v>
      </c>
      <c r="E87" s="22">
        <v>1</v>
      </c>
      <c r="G87" t="s">
        <v>211</v>
      </c>
      <c r="H87" s="23">
        <v>9.0399999999999991</v>
      </c>
      <c r="I87" t="s">
        <v>212</v>
      </c>
      <c r="J87" s="24">
        <f>ROUND(E87* H87,5)</f>
        <v>9.0399999999999991</v>
      </c>
      <c r="K87" s="25"/>
    </row>
    <row r="88" spans="1:27" x14ac:dyDescent="0.25">
      <c r="D88" s="26" t="s">
        <v>216</v>
      </c>
      <c r="E88" s="25"/>
      <c r="H88" s="25"/>
      <c r="K88" s="23">
        <f>SUM(J85:J87)</f>
        <v>18.63</v>
      </c>
    </row>
    <row r="89" spans="1:27" x14ac:dyDescent="0.25">
      <c r="E89" s="25"/>
      <c r="H89" s="25"/>
      <c r="K89" s="25"/>
    </row>
    <row r="90" spans="1:27" x14ac:dyDescent="0.25">
      <c r="D90" s="26" t="s">
        <v>236</v>
      </c>
      <c r="E90" s="25"/>
      <c r="H90" s="25">
        <v>1.5</v>
      </c>
      <c r="I90" t="s">
        <v>237</v>
      </c>
      <c r="J90">
        <f>ROUND(H90/100*K83,5)</f>
        <v>0.10696</v>
      </c>
      <c r="K90" s="25"/>
    </row>
    <row r="91" spans="1:27" x14ac:dyDescent="0.25">
      <c r="D91" s="26" t="s">
        <v>217</v>
      </c>
      <c r="E91" s="25"/>
      <c r="H91" s="25"/>
      <c r="K91" s="28">
        <f>SUM(J80:J90)</f>
        <v>25.86788</v>
      </c>
    </row>
    <row r="92" spans="1:27" x14ac:dyDescent="0.25">
      <c r="D92" s="26" t="s">
        <v>218</v>
      </c>
      <c r="E92" s="25"/>
      <c r="H92" s="25"/>
      <c r="K92" s="28">
        <f>SUM(K91:K91)</f>
        <v>25.86788</v>
      </c>
    </row>
    <row r="94" spans="1:27" ht="45" customHeight="1" x14ac:dyDescent="0.25">
      <c r="A94" s="18" t="s">
        <v>250</v>
      </c>
      <c r="B94" s="18" t="s">
        <v>44</v>
      </c>
      <c r="C94" s="19" t="s">
        <v>15</v>
      </c>
      <c r="D94" s="37" t="s">
        <v>45</v>
      </c>
      <c r="E94" s="38"/>
      <c r="F94" s="38"/>
      <c r="G94" s="19"/>
      <c r="H94" s="20" t="s">
        <v>206</v>
      </c>
      <c r="I94" s="39">
        <v>1</v>
      </c>
      <c r="J94" s="40"/>
      <c r="K94" s="21">
        <f>ROUND(K107,2)</f>
        <v>29.29</v>
      </c>
      <c r="L94" s="19"/>
      <c r="M94" s="19"/>
      <c r="N94" s="19"/>
      <c r="O94" s="19"/>
      <c r="P94" s="19"/>
      <c r="Q94" s="19"/>
      <c r="R94" s="19"/>
      <c r="S94" s="19"/>
      <c r="T94" s="19"/>
      <c r="U94" s="19"/>
      <c r="V94" s="19"/>
      <c r="W94" s="19"/>
      <c r="X94" s="19"/>
      <c r="Y94" s="19"/>
      <c r="Z94" s="19"/>
      <c r="AA94" s="19"/>
    </row>
    <row r="95" spans="1:27" x14ac:dyDescent="0.25">
      <c r="B95" s="14" t="s">
        <v>207</v>
      </c>
    </row>
    <row r="96" spans="1:27" x14ac:dyDescent="0.25">
      <c r="B96" t="s">
        <v>229</v>
      </c>
      <c r="C96" t="s">
        <v>146</v>
      </c>
      <c r="D96" t="s">
        <v>209</v>
      </c>
      <c r="E96" s="22">
        <v>0.19</v>
      </c>
      <c r="F96" t="s">
        <v>210</v>
      </c>
      <c r="G96" t="s">
        <v>211</v>
      </c>
      <c r="H96" s="23">
        <v>26.86</v>
      </c>
      <c r="I96" t="s">
        <v>212</v>
      </c>
      <c r="J96" s="24">
        <f>ROUND(E96/I94* H96,5)</f>
        <v>5.1033999999999997</v>
      </c>
      <c r="K96" s="25"/>
    </row>
    <row r="97" spans="1:27" x14ac:dyDescent="0.25">
      <c r="B97" t="s">
        <v>230</v>
      </c>
      <c r="C97" t="s">
        <v>146</v>
      </c>
      <c r="D97" t="s">
        <v>231</v>
      </c>
      <c r="E97" s="22">
        <v>8.7999999999999995E-2</v>
      </c>
      <c r="F97" t="s">
        <v>210</v>
      </c>
      <c r="G97" t="s">
        <v>211</v>
      </c>
      <c r="H97" s="23">
        <v>23.04</v>
      </c>
      <c r="I97" t="s">
        <v>212</v>
      </c>
      <c r="J97" s="24">
        <f>ROUND(E97/I94* H97,5)</f>
        <v>2.02752</v>
      </c>
      <c r="K97" s="25"/>
    </row>
    <row r="98" spans="1:27" x14ac:dyDescent="0.25">
      <c r="D98" s="26" t="s">
        <v>213</v>
      </c>
      <c r="E98" s="25"/>
      <c r="H98" s="25"/>
      <c r="K98" s="23">
        <f>SUM(J96:J97)</f>
        <v>7.1309199999999997</v>
      </c>
    </row>
    <row r="99" spans="1:27" x14ac:dyDescent="0.25">
      <c r="B99" s="14" t="s">
        <v>214</v>
      </c>
      <c r="E99" s="25"/>
      <c r="H99" s="25"/>
      <c r="K99" s="25"/>
    </row>
    <row r="100" spans="1:27" x14ac:dyDescent="0.25">
      <c r="B100" t="s">
        <v>251</v>
      </c>
      <c r="C100" t="s">
        <v>15</v>
      </c>
      <c r="D100" t="s">
        <v>252</v>
      </c>
      <c r="E100" s="22">
        <v>1</v>
      </c>
      <c r="G100" t="s">
        <v>211</v>
      </c>
      <c r="H100" s="23">
        <v>10.58</v>
      </c>
      <c r="I100" t="s">
        <v>212</v>
      </c>
      <c r="J100" s="24">
        <f>ROUND(E100* H100,5)</f>
        <v>10.58</v>
      </c>
      <c r="K100" s="25"/>
    </row>
    <row r="101" spans="1:27" x14ac:dyDescent="0.25">
      <c r="B101" t="s">
        <v>253</v>
      </c>
      <c r="C101" t="s">
        <v>30</v>
      </c>
      <c r="D101" t="s">
        <v>254</v>
      </c>
      <c r="E101" s="22">
        <v>1</v>
      </c>
      <c r="G101" t="s">
        <v>211</v>
      </c>
      <c r="H101" s="23">
        <v>3.92</v>
      </c>
      <c r="I101" t="s">
        <v>212</v>
      </c>
      <c r="J101" s="24">
        <f>ROUND(E101* H101,5)</f>
        <v>3.92</v>
      </c>
      <c r="K101" s="25"/>
    </row>
    <row r="102" spans="1:27" x14ac:dyDescent="0.25">
      <c r="B102" t="s">
        <v>255</v>
      </c>
      <c r="C102" t="s">
        <v>15</v>
      </c>
      <c r="D102" t="s">
        <v>256</v>
      </c>
      <c r="E102" s="22">
        <v>1</v>
      </c>
      <c r="G102" t="s">
        <v>211</v>
      </c>
      <c r="H102" s="23">
        <v>7.55</v>
      </c>
      <c r="I102" t="s">
        <v>212</v>
      </c>
      <c r="J102" s="24">
        <f>ROUND(E102* H102,5)</f>
        <v>7.55</v>
      </c>
      <c r="K102" s="25"/>
    </row>
    <row r="103" spans="1:27" x14ac:dyDescent="0.25">
      <c r="D103" s="26" t="s">
        <v>216</v>
      </c>
      <c r="E103" s="25"/>
      <c r="H103" s="25"/>
      <c r="K103" s="23">
        <f>SUM(J100:J102)</f>
        <v>22.05</v>
      </c>
    </row>
    <row r="104" spans="1:27" x14ac:dyDescent="0.25">
      <c r="E104" s="25"/>
      <c r="H104" s="25"/>
      <c r="K104" s="25"/>
    </row>
    <row r="105" spans="1:27" x14ac:dyDescent="0.25">
      <c r="D105" s="26" t="s">
        <v>236</v>
      </c>
      <c r="E105" s="25"/>
      <c r="H105" s="25">
        <v>1.5</v>
      </c>
      <c r="I105" t="s">
        <v>237</v>
      </c>
      <c r="J105">
        <f>ROUND(H105/100*K98,5)</f>
        <v>0.10696</v>
      </c>
      <c r="K105" s="25"/>
    </row>
    <row r="106" spans="1:27" x14ac:dyDescent="0.25">
      <c r="D106" s="26" t="s">
        <v>217</v>
      </c>
      <c r="E106" s="25"/>
      <c r="H106" s="25"/>
      <c r="K106" s="28">
        <f>SUM(J95:J105)</f>
        <v>29.287880000000005</v>
      </c>
    </row>
    <row r="107" spans="1:27" x14ac:dyDescent="0.25">
      <c r="D107" s="26" t="s">
        <v>218</v>
      </c>
      <c r="E107" s="25"/>
      <c r="H107" s="25"/>
      <c r="K107" s="28">
        <f>SUM(K106:K106)</f>
        <v>29.287880000000005</v>
      </c>
    </row>
    <row r="109" spans="1:27" ht="45" customHeight="1" x14ac:dyDescent="0.25">
      <c r="A109" s="18" t="s">
        <v>257</v>
      </c>
      <c r="B109" s="18" t="s">
        <v>73</v>
      </c>
      <c r="C109" s="19" t="s">
        <v>15</v>
      </c>
      <c r="D109" s="37" t="s">
        <v>74</v>
      </c>
      <c r="E109" s="38"/>
      <c r="F109" s="38"/>
      <c r="G109" s="19"/>
      <c r="H109" s="20" t="s">
        <v>206</v>
      </c>
      <c r="I109" s="39">
        <v>1</v>
      </c>
      <c r="J109" s="40"/>
      <c r="K109" s="21">
        <f>ROUND(K122,2)</f>
        <v>35.229999999999997</v>
      </c>
      <c r="L109" s="19"/>
      <c r="M109" s="19"/>
      <c r="N109" s="19"/>
      <c r="O109" s="19"/>
      <c r="P109" s="19"/>
      <c r="Q109" s="19"/>
      <c r="R109" s="19"/>
      <c r="S109" s="19"/>
      <c r="T109" s="19"/>
      <c r="U109" s="19"/>
      <c r="V109" s="19"/>
      <c r="W109" s="19"/>
      <c r="X109" s="19"/>
      <c r="Y109" s="19"/>
      <c r="Z109" s="19"/>
      <c r="AA109" s="19"/>
    </row>
    <row r="110" spans="1:27" x14ac:dyDescent="0.25">
      <c r="B110" s="14" t="s">
        <v>207</v>
      </c>
    </row>
    <row r="111" spans="1:27" x14ac:dyDescent="0.25">
      <c r="B111" t="s">
        <v>230</v>
      </c>
      <c r="C111" t="s">
        <v>146</v>
      </c>
      <c r="D111" t="s">
        <v>231</v>
      </c>
      <c r="E111" s="22">
        <v>8.7999999999999995E-2</v>
      </c>
      <c r="F111" t="s">
        <v>210</v>
      </c>
      <c r="G111" t="s">
        <v>211</v>
      </c>
      <c r="H111" s="23">
        <v>23.04</v>
      </c>
      <c r="I111" t="s">
        <v>212</v>
      </c>
      <c r="J111" s="24">
        <f>ROUND(E111/I109* H111,5)</f>
        <v>2.02752</v>
      </c>
      <c r="K111" s="25"/>
    </row>
    <row r="112" spans="1:27" x14ac:dyDescent="0.25">
      <c r="B112" t="s">
        <v>229</v>
      </c>
      <c r="C112" t="s">
        <v>146</v>
      </c>
      <c r="D112" t="s">
        <v>209</v>
      </c>
      <c r="E112" s="22">
        <v>0.19</v>
      </c>
      <c r="F112" t="s">
        <v>210</v>
      </c>
      <c r="G112" t="s">
        <v>211</v>
      </c>
      <c r="H112" s="23">
        <v>26.86</v>
      </c>
      <c r="I112" t="s">
        <v>212</v>
      </c>
      <c r="J112" s="24">
        <f>ROUND(E112/I109* H112,5)</f>
        <v>5.1033999999999997</v>
      </c>
      <c r="K112" s="25"/>
    </row>
    <row r="113" spans="1:27" x14ac:dyDescent="0.25">
      <c r="D113" s="26" t="s">
        <v>213</v>
      </c>
      <c r="E113" s="25"/>
      <c r="H113" s="25"/>
      <c r="K113" s="23">
        <f>SUM(J111:J112)</f>
        <v>7.1309199999999997</v>
      </c>
    </row>
    <row r="114" spans="1:27" x14ac:dyDescent="0.25">
      <c r="B114" s="14" t="s">
        <v>214</v>
      </c>
      <c r="E114" s="25"/>
      <c r="H114" s="25"/>
      <c r="K114" s="25"/>
    </row>
    <row r="115" spans="1:27" x14ac:dyDescent="0.25">
      <c r="B115" t="s">
        <v>258</v>
      </c>
      <c r="C115" t="s">
        <v>15</v>
      </c>
      <c r="D115" t="s">
        <v>259</v>
      </c>
      <c r="E115" s="22">
        <v>1</v>
      </c>
      <c r="G115" t="s">
        <v>211</v>
      </c>
      <c r="H115" s="23">
        <v>12.78</v>
      </c>
      <c r="I115" t="s">
        <v>212</v>
      </c>
      <c r="J115" s="24">
        <f>ROUND(E115* H115,5)</f>
        <v>12.78</v>
      </c>
      <c r="K115" s="25"/>
    </row>
    <row r="116" spans="1:27" x14ac:dyDescent="0.25">
      <c r="B116" t="s">
        <v>260</v>
      </c>
      <c r="C116" t="s">
        <v>30</v>
      </c>
      <c r="D116" t="s">
        <v>261</v>
      </c>
      <c r="E116" s="22">
        <v>1</v>
      </c>
      <c r="G116" t="s">
        <v>211</v>
      </c>
      <c r="H116" s="23">
        <v>4.13</v>
      </c>
      <c r="I116" t="s">
        <v>212</v>
      </c>
      <c r="J116" s="24">
        <f>ROUND(E116* H116,5)</f>
        <v>4.13</v>
      </c>
      <c r="K116" s="25"/>
    </row>
    <row r="117" spans="1:27" x14ac:dyDescent="0.25">
      <c r="B117" t="s">
        <v>262</v>
      </c>
      <c r="C117" t="s">
        <v>15</v>
      </c>
      <c r="D117" t="s">
        <v>263</v>
      </c>
      <c r="E117" s="22">
        <v>1</v>
      </c>
      <c r="G117" t="s">
        <v>211</v>
      </c>
      <c r="H117" s="23">
        <v>11.08</v>
      </c>
      <c r="I117" t="s">
        <v>212</v>
      </c>
      <c r="J117" s="24">
        <f>ROUND(E117* H117,5)</f>
        <v>11.08</v>
      </c>
      <c r="K117" s="25"/>
    </row>
    <row r="118" spans="1:27" x14ac:dyDescent="0.25">
      <c r="D118" s="26" t="s">
        <v>216</v>
      </c>
      <c r="E118" s="25"/>
      <c r="H118" s="25"/>
      <c r="K118" s="23">
        <f>SUM(J115:J117)</f>
        <v>27.990000000000002</v>
      </c>
    </row>
    <row r="119" spans="1:27" x14ac:dyDescent="0.25">
      <c r="E119" s="25"/>
      <c r="H119" s="25"/>
      <c r="K119" s="25"/>
    </row>
    <row r="120" spans="1:27" x14ac:dyDescent="0.25">
      <c r="D120" s="26" t="s">
        <v>236</v>
      </c>
      <c r="E120" s="25"/>
      <c r="H120" s="25">
        <v>1.5</v>
      </c>
      <c r="I120" t="s">
        <v>237</v>
      </c>
      <c r="J120">
        <f>ROUND(H120/100*K113,5)</f>
        <v>0.10696</v>
      </c>
      <c r="K120" s="25"/>
    </row>
    <row r="121" spans="1:27" x14ac:dyDescent="0.25">
      <c r="D121" s="26" t="s">
        <v>217</v>
      </c>
      <c r="E121" s="25"/>
      <c r="H121" s="25"/>
      <c r="K121" s="28">
        <f>SUM(J110:J120)</f>
        <v>35.227879999999999</v>
      </c>
    </row>
    <row r="122" spans="1:27" x14ac:dyDescent="0.25">
      <c r="D122" s="26" t="s">
        <v>218</v>
      </c>
      <c r="E122" s="25"/>
      <c r="H122" s="25"/>
      <c r="K122" s="28">
        <f>SUM(K121:K121)</f>
        <v>35.227879999999999</v>
      </c>
    </row>
    <row r="124" spans="1:27" ht="45" customHeight="1" x14ac:dyDescent="0.25">
      <c r="A124" s="18" t="s">
        <v>264</v>
      </c>
      <c r="B124" s="18" t="s">
        <v>71</v>
      </c>
      <c r="C124" s="19" t="s">
        <v>15</v>
      </c>
      <c r="D124" s="37" t="s">
        <v>72</v>
      </c>
      <c r="E124" s="38"/>
      <c r="F124" s="38"/>
      <c r="G124" s="19"/>
      <c r="H124" s="20" t="s">
        <v>206</v>
      </c>
      <c r="I124" s="39">
        <v>1</v>
      </c>
      <c r="J124" s="40"/>
      <c r="K124" s="21">
        <f>ROUND(K137,2)</f>
        <v>67.83</v>
      </c>
      <c r="L124" s="19"/>
      <c r="M124" s="19"/>
      <c r="N124" s="19"/>
      <c r="O124" s="19"/>
      <c r="P124" s="19"/>
      <c r="Q124" s="19"/>
      <c r="R124" s="19"/>
      <c r="S124" s="19"/>
      <c r="T124" s="19"/>
      <c r="U124" s="19"/>
      <c r="V124" s="19"/>
      <c r="W124" s="19"/>
      <c r="X124" s="19"/>
      <c r="Y124" s="19"/>
      <c r="Z124" s="19"/>
      <c r="AA124" s="19"/>
    </row>
    <row r="125" spans="1:27" x14ac:dyDescent="0.25">
      <c r="B125" s="14" t="s">
        <v>207</v>
      </c>
    </row>
    <row r="126" spans="1:27" x14ac:dyDescent="0.25">
      <c r="B126" t="s">
        <v>230</v>
      </c>
      <c r="C126" t="s">
        <v>146</v>
      </c>
      <c r="D126" t="s">
        <v>231</v>
      </c>
      <c r="E126" s="22">
        <v>0.113</v>
      </c>
      <c r="F126" t="s">
        <v>210</v>
      </c>
      <c r="G126" t="s">
        <v>211</v>
      </c>
      <c r="H126" s="23">
        <v>23.04</v>
      </c>
      <c r="I126" t="s">
        <v>212</v>
      </c>
      <c r="J126" s="24">
        <f>ROUND(E126/I124* H126,5)</f>
        <v>2.6035200000000001</v>
      </c>
      <c r="K126" s="25"/>
    </row>
    <row r="127" spans="1:27" x14ac:dyDescent="0.25">
      <c r="B127" t="s">
        <v>229</v>
      </c>
      <c r="C127" t="s">
        <v>146</v>
      </c>
      <c r="D127" t="s">
        <v>209</v>
      </c>
      <c r="E127" s="22">
        <v>0.25</v>
      </c>
      <c r="F127" t="s">
        <v>210</v>
      </c>
      <c r="G127" t="s">
        <v>211</v>
      </c>
      <c r="H127" s="23">
        <v>26.86</v>
      </c>
      <c r="I127" t="s">
        <v>212</v>
      </c>
      <c r="J127" s="24">
        <f>ROUND(E127/I124* H127,5)</f>
        <v>6.7149999999999999</v>
      </c>
      <c r="K127" s="25"/>
    </row>
    <row r="128" spans="1:27" x14ac:dyDescent="0.25">
      <c r="D128" s="26" t="s">
        <v>213</v>
      </c>
      <c r="E128" s="25"/>
      <c r="H128" s="25"/>
      <c r="K128" s="23">
        <f>SUM(J126:J127)</f>
        <v>9.3185199999999995</v>
      </c>
    </row>
    <row r="129" spans="1:27" x14ac:dyDescent="0.25">
      <c r="B129" s="14" t="s">
        <v>214</v>
      </c>
      <c r="E129" s="25"/>
      <c r="H129" s="25"/>
      <c r="K129" s="25"/>
    </row>
    <row r="130" spans="1:27" x14ac:dyDescent="0.25">
      <c r="B130" t="s">
        <v>265</v>
      </c>
      <c r="C130" t="s">
        <v>15</v>
      </c>
      <c r="D130" t="s">
        <v>266</v>
      </c>
      <c r="E130" s="22">
        <v>1</v>
      </c>
      <c r="G130" t="s">
        <v>211</v>
      </c>
      <c r="H130" s="23">
        <v>34.79</v>
      </c>
      <c r="I130" t="s">
        <v>212</v>
      </c>
      <c r="J130" s="24">
        <f>ROUND(E130* H130,5)</f>
        <v>34.79</v>
      </c>
      <c r="K130" s="25"/>
    </row>
    <row r="131" spans="1:27" x14ac:dyDescent="0.25">
      <c r="B131" t="s">
        <v>267</v>
      </c>
      <c r="C131" t="s">
        <v>30</v>
      </c>
      <c r="D131" t="s">
        <v>268</v>
      </c>
      <c r="E131" s="22">
        <v>1</v>
      </c>
      <c r="G131" t="s">
        <v>211</v>
      </c>
      <c r="H131" s="23">
        <v>7.58</v>
      </c>
      <c r="I131" t="s">
        <v>212</v>
      </c>
      <c r="J131" s="24">
        <f>ROUND(E131* H131,5)</f>
        <v>7.58</v>
      </c>
      <c r="K131" s="25"/>
    </row>
    <row r="132" spans="1:27" x14ac:dyDescent="0.25">
      <c r="B132" t="s">
        <v>269</v>
      </c>
      <c r="C132" t="s">
        <v>15</v>
      </c>
      <c r="D132" t="s">
        <v>270</v>
      </c>
      <c r="E132" s="22">
        <v>1</v>
      </c>
      <c r="G132" t="s">
        <v>211</v>
      </c>
      <c r="H132" s="23">
        <v>16</v>
      </c>
      <c r="I132" t="s">
        <v>212</v>
      </c>
      <c r="J132" s="24">
        <f>ROUND(E132* H132,5)</f>
        <v>16</v>
      </c>
      <c r="K132" s="25"/>
    </row>
    <row r="133" spans="1:27" x14ac:dyDescent="0.25">
      <c r="D133" s="26" t="s">
        <v>216</v>
      </c>
      <c r="E133" s="25"/>
      <c r="H133" s="25"/>
      <c r="K133" s="23">
        <f>SUM(J130:J132)</f>
        <v>58.37</v>
      </c>
    </row>
    <row r="134" spans="1:27" x14ac:dyDescent="0.25">
      <c r="E134" s="25"/>
      <c r="H134" s="25"/>
      <c r="K134" s="25"/>
    </row>
    <row r="135" spans="1:27" x14ac:dyDescent="0.25">
      <c r="D135" s="26" t="s">
        <v>236</v>
      </c>
      <c r="E135" s="25"/>
      <c r="H135" s="25">
        <v>1.5</v>
      </c>
      <c r="I135" t="s">
        <v>237</v>
      </c>
      <c r="J135">
        <f>ROUND(H135/100*K128,5)</f>
        <v>0.13977999999999999</v>
      </c>
      <c r="K135" s="25"/>
    </row>
    <row r="136" spans="1:27" x14ac:dyDescent="0.25">
      <c r="D136" s="26" t="s">
        <v>217</v>
      </c>
      <c r="E136" s="25"/>
      <c r="H136" s="25"/>
      <c r="K136" s="28">
        <f>SUM(J125:J135)</f>
        <v>67.828299999999999</v>
      </c>
    </row>
    <row r="137" spans="1:27" x14ac:dyDescent="0.25">
      <c r="D137" s="26" t="s">
        <v>218</v>
      </c>
      <c r="E137" s="25"/>
      <c r="H137" s="25"/>
      <c r="K137" s="28">
        <f>SUM(K136:K136)</f>
        <v>67.828299999999999</v>
      </c>
    </row>
    <row r="139" spans="1:27" ht="45" customHeight="1" x14ac:dyDescent="0.25">
      <c r="A139" s="18" t="s">
        <v>271</v>
      </c>
      <c r="B139" s="18" t="s">
        <v>131</v>
      </c>
      <c r="C139" s="19" t="s">
        <v>15</v>
      </c>
      <c r="D139" s="37" t="s">
        <v>132</v>
      </c>
      <c r="E139" s="38"/>
      <c r="F139" s="38"/>
      <c r="G139" s="19"/>
      <c r="H139" s="20" t="s">
        <v>206</v>
      </c>
      <c r="I139" s="39">
        <v>1</v>
      </c>
      <c r="J139" s="40"/>
      <c r="K139" s="21">
        <f>ROUND(K150,2)</f>
        <v>1.31</v>
      </c>
      <c r="L139" s="19"/>
      <c r="M139" s="19"/>
      <c r="N139" s="19"/>
      <c r="O139" s="19"/>
      <c r="P139" s="19"/>
      <c r="Q139" s="19"/>
      <c r="R139" s="19"/>
      <c r="S139" s="19"/>
      <c r="T139" s="19"/>
      <c r="U139" s="19"/>
      <c r="V139" s="19"/>
      <c r="W139" s="19"/>
      <c r="X139" s="19"/>
      <c r="Y139" s="19"/>
      <c r="Z139" s="19"/>
      <c r="AA139" s="19"/>
    </row>
    <row r="140" spans="1:27" x14ac:dyDescent="0.25">
      <c r="B140" s="14" t="s">
        <v>207</v>
      </c>
    </row>
    <row r="141" spans="1:27" x14ac:dyDescent="0.25">
      <c r="B141" t="s">
        <v>229</v>
      </c>
      <c r="C141" t="s">
        <v>146</v>
      </c>
      <c r="D141" t="s">
        <v>209</v>
      </c>
      <c r="E141" s="22">
        <v>1.2E-2</v>
      </c>
      <c r="F141" t="s">
        <v>210</v>
      </c>
      <c r="G141" t="s">
        <v>211</v>
      </c>
      <c r="H141" s="23">
        <v>26.86</v>
      </c>
      <c r="I141" t="s">
        <v>212</v>
      </c>
      <c r="J141" s="24">
        <f>ROUND(E141/I139* H141,5)</f>
        <v>0.32232</v>
      </c>
      <c r="K141" s="25"/>
    </row>
    <row r="142" spans="1:27" x14ac:dyDescent="0.25">
      <c r="B142" t="s">
        <v>230</v>
      </c>
      <c r="C142" t="s">
        <v>146</v>
      </c>
      <c r="D142" t="s">
        <v>231</v>
      </c>
      <c r="E142" s="22">
        <v>1.2E-2</v>
      </c>
      <c r="F142" t="s">
        <v>210</v>
      </c>
      <c r="G142" t="s">
        <v>211</v>
      </c>
      <c r="H142" s="23">
        <v>23.04</v>
      </c>
      <c r="I142" t="s">
        <v>212</v>
      </c>
      <c r="J142" s="24">
        <f>ROUND(E142/I139* H142,5)</f>
        <v>0.27648</v>
      </c>
      <c r="K142" s="25"/>
    </row>
    <row r="143" spans="1:27" x14ac:dyDescent="0.25">
      <c r="D143" s="26" t="s">
        <v>213</v>
      </c>
      <c r="E143" s="25"/>
      <c r="H143" s="25"/>
      <c r="K143" s="23">
        <f>SUM(J141:J142)</f>
        <v>0.5988</v>
      </c>
    </row>
    <row r="144" spans="1:27" x14ac:dyDescent="0.25">
      <c r="B144" s="14" t="s">
        <v>214</v>
      </c>
      <c r="E144" s="25"/>
      <c r="H144" s="25"/>
      <c r="K144" s="25"/>
    </row>
    <row r="145" spans="1:27" x14ac:dyDescent="0.25">
      <c r="B145" t="s">
        <v>272</v>
      </c>
      <c r="C145" t="s">
        <v>15</v>
      </c>
      <c r="D145" t="s">
        <v>273</v>
      </c>
      <c r="E145" s="22">
        <v>1.02</v>
      </c>
      <c r="G145" t="s">
        <v>211</v>
      </c>
      <c r="H145" s="23">
        <v>0.69</v>
      </c>
      <c r="I145" t="s">
        <v>212</v>
      </c>
      <c r="J145" s="24">
        <f>ROUND(E145* H145,5)</f>
        <v>0.70379999999999998</v>
      </c>
      <c r="K145" s="25"/>
    </row>
    <row r="146" spans="1:27" x14ac:dyDescent="0.25">
      <c r="D146" s="26" t="s">
        <v>216</v>
      </c>
      <c r="E146" s="25"/>
      <c r="H146" s="25"/>
      <c r="K146" s="23">
        <f>SUM(J145:J145)</f>
        <v>0.70379999999999998</v>
      </c>
    </row>
    <row r="147" spans="1:27" x14ac:dyDescent="0.25">
      <c r="E147" s="25"/>
      <c r="H147" s="25"/>
      <c r="K147" s="25"/>
    </row>
    <row r="148" spans="1:27" x14ac:dyDescent="0.25">
      <c r="D148" s="26" t="s">
        <v>236</v>
      </c>
      <c r="E148" s="25"/>
      <c r="H148" s="25">
        <v>1.5</v>
      </c>
      <c r="I148" t="s">
        <v>237</v>
      </c>
      <c r="J148">
        <f>ROUND(H148/100*K143,5)</f>
        <v>8.9800000000000001E-3</v>
      </c>
      <c r="K148" s="25"/>
    </row>
    <row r="149" spans="1:27" x14ac:dyDescent="0.25">
      <c r="D149" s="26" t="s">
        <v>217</v>
      </c>
      <c r="E149" s="25"/>
      <c r="H149" s="25"/>
      <c r="K149" s="28">
        <f>SUM(J140:J148)</f>
        <v>1.31158</v>
      </c>
    </row>
    <row r="150" spans="1:27" x14ac:dyDescent="0.25">
      <c r="D150" s="26" t="s">
        <v>218</v>
      </c>
      <c r="E150" s="25"/>
      <c r="H150" s="25"/>
      <c r="K150" s="28">
        <f>SUM(K149:K149)</f>
        <v>1.31158</v>
      </c>
    </row>
    <row r="152" spans="1:27" ht="45" customHeight="1" x14ac:dyDescent="0.25">
      <c r="A152" s="18" t="s">
        <v>274</v>
      </c>
      <c r="B152" s="18" t="s">
        <v>67</v>
      </c>
      <c r="C152" s="19" t="s">
        <v>15</v>
      </c>
      <c r="D152" s="37" t="s">
        <v>68</v>
      </c>
      <c r="E152" s="38"/>
      <c r="F152" s="38"/>
      <c r="G152" s="19"/>
      <c r="H152" s="20" t="s">
        <v>206</v>
      </c>
      <c r="I152" s="39">
        <v>1</v>
      </c>
      <c r="J152" s="40"/>
      <c r="K152" s="21">
        <f>ROUND(K163,2)</f>
        <v>3.97</v>
      </c>
      <c r="L152" s="19"/>
      <c r="M152" s="19"/>
      <c r="N152" s="19"/>
      <c r="O152" s="19"/>
      <c r="P152" s="19"/>
      <c r="Q152" s="19"/>
      <c r="R152" s="19"/>
      <c r="S152" s="19"/>
      <c r="T152" s="19"/>
      <c r="U152" s="19"/>
      <c r="V152" s="19"/>
      <c r="W152" s="19"/>
      <c r="X152" s="19"/>
      <c r="Y152" s="19"/>
      <c r="Z152" s="19"/>
      <c r="AA152" s="19"/>
    </row>
    <row r="153" spans="1:27" x14ac:dyDescent="0.25">
      <c r="B153" s="14" t="s">
        <v>207</v>
      </c>
    </row>
    <row r="154" spans="1:27" x14ac:dyDescent="0.25">
      <c r="B154" t="s">
        <v>229</v>
      </c>
      <c r="C154" t="s">
        <v>146</v>
      </c>
      <c r="D154" t="s">
        <v>209</v>
      </c>
      <c r="E154" s="22">
        <v>3.2000000000000001E-2</v>
      </c>
      <c r="F154" t="s">
        <v>210</v>
      </c>
      <c r="G154" t="s">
        <v>211</v>
      </c>
      <c r="H154" s="23">
        <v>26.86</v>
      </c>
      <c r="I154" t="s">
        <v>212</v>
      </c>
      <c r="J154" s="24">
        <f>ROUND(E154/I152* H154,5)</f>
        <v>0.85951999999999995</v>
      </c>
      <c r="K154" s="25"/>
    </row>
    <row r="155" spans="1:27" x14ac:dyDescent="0.25">
      <c r="B155" t="s">
        <v>230</v>
      </c>
      <c r="C155" t="s">
        <v>146</v>
      </c>
      <c r="D155" t="s">
        <v>231</v>
      </c>
      <c r="E155" s="22">
        <v>3.2000000000000001E-2</v>
      </c>
      <c r="F155" t="s">
        <v>210</v>
      </c>
      <c r="G155" t="s">
        <v>211</v>
      </c>
      <c r="H155" s="23">
        <v>23.04</v>
      </c>
      <c r="I155" t="s">
        <v>212</v>
      </c>
      <c r="J155" s="24">
        <f>ROUND(E155/I152* H155,5)</f>
        <v>0.73728000000000005</v>
      </c>
      <c r="K155" s="25"/>
    </row>
    <row r="156" spans="1:27" x14ac:dyDescent="0.25">
      <c r="D156" s="26" t="s">
        <v>213</v>
      </c>
      <c r="E156" s="25"/>
      <c r="H156" s="25"/>
      <c r="K156" s="23">
        <f>SUM(J154:J155)</f>
        <v>1.5968</v>
      </c>
    </row>
    <row r="157" spans="1:27" x14ac:dyDescent="0.25">
      <c r="B157" s="14" t="s">
        <v>214</v>
      </c>
      <c r="E157" s="25"/>
      <c r="H157" s="25"/>
      <c r="K157" s="25"/>
    </row>
    <row r="158" spans="1:27" x14ac:dyDescent="0.25">
      <c r="B158" t="s">
        <v>275</v>
      </c>
      <c r="C158" t="s">
        <v>15</v>
      </c>
      <c r="D158" t="s">
        <v>276</v>
      </c>
      <c r="E158" s="22">
        <v>1.02</v>
      </c>
      <c r="G158" t="s">
        <v>211</v>
      </c>
      <c r="H158" s="23">
        <v>2.2999999999999998</v>
      </c>
      <c r="I158" t="s">
        <v>212</v>
      </c>
      <c r="J158" s="24">
        <f>ROUND(E158* H158,5)</f>
        <v>2.3460000000000001</v>
      </c>
      <c r="K158" s="25"/>
    </row>
    <row r="159" spans="1:27" x14ac:dyDescent="0.25">
      <c r="D159" s="26" t="s">
        <v>216</v>
      </c>
      <c r="E159" s="25"/>
      <c r="H159" s="25"/>
      <c r="K159" s="23">
        <f>SUM(J158:J158)</f>
        <v>2.3460000000000001</v>
      </c>
    </row>
    <row r="160" spans="1:27" x14ac:dyDescent="0.25">
      <c r="E160" s="25"/>
      <c r="H160" s="25"/>
      <c r="K160" s="25"/>
    </row>
    <row r="161" spans="1:27" x14ac:dyDescent="0.25">
      <c r="D161" s="26" t="s">
        <v>236</v>
      </c>
      <c r="E161" s="25"/>
      <c r="H161" s="25">
        <v>1.5</v>
      </c>
      <c r="I161" t="s">
        <v>237</v>
      </c>
      <c r="J161">
        <f>ROUND(H161/100*K156,5)</f>
        <v>2.3949999999999999E-2</v>
      </c>
      <c r="K161" s="25"/>
    </row>
    <row r="162" spans="1:27" x14ac:dyDescent="0.25">
      <c r="D162" s="26" t="s">
        <v>217</v>
      </c>
      <c r="E162" s="25"/>
      <c r="H162" s="25"/>
      <c r="K162" s="28">
        <f>SUM(J153:J161)</f>
        <v>3.9667500000000002</v>
      </c>
    </row>
    <row r="163" spans="1:27" x14ac:dyDescent="0.25">
      <c r="D163" s="26" t="s">
        <v>218</v>
      </c>
      <c r="E163" s="25"/>
      <c r="H163" s="25"/>
      <c r="K163" s="28">
        <f>SUM(K162:K162)</f>
        <v>3.9667500000000002</v>
      </c>
    </row>
    <row r="165" spans="1:27" ht="45" customHeight="1" x14ac:dyDescent="0.25">
      <c r="A165" s="18" t="s">
        <v>277</v>
      </c>
      <c r="B165" s="18" t="s">
        <v>129</v>
      </c>
      <c r="C165" s="19" t="s">
        <v>15</v>
      </c>
      <c r="D165" s="37" t="s">
        <v>130</v>
      </c>
      <c r="E165" s="38"/>
      <c r="F165" s="38"/>
      <c r="G165" s="19"/>
      <c r="H165" s="20" t="s">
        <v>206</v>
      </c>
      <c r="I165" s="39">
        <v>1</v>
      </c>
      <c r="J165" s="40"/>
      <c r="K165" s="21">
        <f>ROUND(K176,2)</f>
        <v>1.89</v>
      </c>
      <c r="L165" s="19"/>
      <c r="M165" s="19"/>
      <c r="N165" s="19"/>
      <c r="O165" s="19"/>
      <c r="P165" s="19"/>
      <c r="Q165" s="19"/>
      <c r="R165" s="19"/>
      <c r="S165" s="19"/>
      <c r="T165" s="19"/>
      <c r="U165" s="19"/>
      <c r="V165" s="19"/>
      <c r="W165" s="19"/>
      <c r="X165" s="19"/>
      <c r="Y165" s="19"/>
      <c r="Z165" s="19"/>
      <c r="AA165" s="19"/>
    </row>
    <row r="166" spans="1:27" x14ac:dyDescent="0.25">
      <c r="B166" s="14" t="s">
        <v>207</v>
      </c>
    </row>
    <row r="167" spans="1:27" x14ac:dyDescent="0.25">
      <c r="B167" t="s">
        <v>229</v>
      </c>
      <c r="C167" t="s">
        <v>146</v>
      </c>
      <c r="D167" t="s">
        <v>209</v>
      </c>
      <c r="E167" s="22">
        <v>1.2E-2</v>
      </c>
      <c r="F167" t="s">
        <v>210</v>
      </c>
      <c r="G167" t="s">
        <v>211</v>
      </c>
      <c r="H167" s="23">
        <v>26.86</v>
      </c>
      <c r="I167" t="s">
        <v>212</v>
      </c>
      <c r="J167" s="24">
        <f>ROUND(E167/I165* H167,5)</f>
        <v>0.32232</v>
      </c>
      <c r="K167" s="25"/>
    </row>
    <row r="168" spans="1:27" x14ac:dyDescent="0.25">
      <c r="B168" t="s">
        <v>230</v>
      </c>
      <c r="C168" t="s">
        <v>146</v>
      </c>
      <c r="D168" t="s">
        <v>231</v>
      </c>
      <c r="E168" s="22">
        <v>1.2E-2</v>
      </c>
      <c r="F168" t="s">
        <v>210</v>
      </c>
      <c r="G168" t="s">
        <v>211</v>
      </c>
      <c r="H168" s="23">
        <v>23.04</v>
      </c>
      <c r="I168" t="s">
        <v>212</v>
      </c>
      <c r="J168" s="24">
        <f>ROUND(E168/I165* H168,5)</f>
        <v>0.27648</v>
      </c>
      <c r="K168" s="25"/>
    </row>
    <row r="169" spans="1:27" x14ac:dyDescent="0.25">
      <c r="D169" s="26" t="s">
        <v>213</v>
      </c>
      <c r="E169" s="25"/>
      <c r="H169" s="25"/>
      <c r="K169" s="23">
        <f>SUM(J167:J168)</f>
        <v>0.5988</v>
      </c>
    </row>
    <row r="170" spans="1:27" x14ac:dyDescent="0.25">
      <c r="B170" s="14" t="s">
        <v>214</v>
      </c>
      <c r="E170" s="25"/>
      <c r="H170" s="25"/>
      <c r="K170" s="25"/>
    </row>
    <row r="171" spans="1:27" x14ac:dyDescent="0.25">
      <c r="B171" t="s">
        <v>278</v>
      </c>
      <c r="C171" t="s">
        <v>15</v>
      </c>
      <c r="D171" t="s">
        <v>279</v>
      </c>
      <c r="E171" s="22">
        <v>1.02</v>
      </c>
      <c r="G171" t="s">
        <v>211</v>
      </c>
      <c r="H171" s="23">
        <v>1.26</v>
      </c>
      <c r="I171" t="s">
        <v>212</v>
      </c>
      <c r="J171" s="24">
        <f>ROUND(E171* H171,5)</f>
        <v>1.2851999999999999</v>
      </c>
      <c r="K171" s="25"/>
    </row>
    <row r="172" spans="1:27" x14ac:dyDescent="0.25">
      <c r="D172" s="26" t="s">
        <v>216</v>
      </c>
      <c r="E172" s="25"/>
      <c r="H172" s="25"/>
      <c r="K172" s="23">
        <f>SUM(J171:J171)</f>
        <v>1.2851999999999999</v>
      </c>
    </row>
    <row r="173" spans="1:27" x14ac:dyDescent="0.25">
      <c r="E173" s="25"/>
      <c r="H173" s="25"/>
      <c r="K173" s="25"/>
    </row>
    <row r="174" spans="1:27" x14ac:dyDescent="0.25">
      <c r="D174" s="26" t="s">
        <v>236</v>
      </c>
      <c r="E174" s="25"/>
      <c r="H174" s="25">
        <v>1.5</v>
      </c>
      <c r="I174" t="s">
        <v>237</v>
      </c>
      <c r="J174">
        <f>ROUND(H174/100*K169,5)</f>
        <v>8.9800000000000001E-3</v>
      </c>
      <c r="K174" s="25"/>
    </row>
    <row r="175" spans="1:27" x14ac:dyDescent="0.25">
      <c r="D175" s="26" t="s">
        <v>217</v>
      </c>
      <c r="E175" s="25"/>
      <c r="H175" s="25"/>
      <c r="K175" s="28">
        <f>SUM(J166:J174)</f>
        <v>1.8929799999999999</v>
      </c>
    </row>
    <row r="176" spans="1:27" x14ac:dyDescent="0.25">
      <c r="D176" s="26" t="s">
        <v>218</v>
      </c>
      <c r="E176" s="25"/>
      <c r="H176" s="25"/>
      <c r="K176" s="28">
        <f>SUM(K175:K175)</f>
        <v>1.8929799999999999</v>
      </c>
    </row>
    <row r="178" spans="1:27" ht="45" customHeight="1" x14ac:dyDescent="0.25">
      <c r="A178" s="18" t="s">
        <v>280</v>
      </c>
      <c r="B178" s="18" t="s">
        <v>61</v>
      </c>
      <c r="C178" s="19" t="s">
        <v>15</v>
      </c>
      <c r="D178" s="37" t="s">
        <v>62</v>
      </c>
      <c r="E178" s="38"/>
      <c r="F178" s="38"/>
      <c r="G178" s="19"/>
      <c r="H178" s="20" t="s">
        <v>206</v>
      </c>
      <c r="I178" s="39">
        <v>1</v>
      </c>
      <c r="J178" s="40"/>
      <c r="K178" s="21">
        <f>ROUND(K189,2)</f>
        <v>5.0599999999999996</v>
      </c>
      <c r="L178" s="19"/>
      <c r="M178" s="19"/>
      <c r="N178" s="19"/>
      <c r="O178" s="19"/>
      <c r="P178" s="19"/>
      <c r="Q178" s="19"/>
      <c r="R178" s="19"/>
      <c r="S178" s="19"/>
      <c r="T178" s="19"/>
      <c r="U178" s="19"/>
      <c r="V178" s="19"/>
      <c r="W178" s="19"/>
      <c r="X178" s="19"/>
      <c r="Y178" s="19"/>
      <c r="Z178" s="19"/>
      <c r="AA178" s="19"/>
    </row>
    <row r="179" spans="1:27" x14ac:dyDescent="0.25">
      <c r="B179" s="14" t="s">
        <v>207</v>
      </c>
    </row>
    <row r="180" spans="1:27" x14ac:dyDescent="0.25">
      <c r="B180" t="s">
        <v>230</v>
      </c>
      <c r="C180" t="s">
        <v>146</v>
      </c>
      <c r="D180" t="s">
        <v>231</v>
      </c>
      <c r="E180" s="22">
        <v>7.1999999999999995E-2</v>
      </c>
      <c r="F180" t="s">
        <v>210</v>
      </c>
      <c r="G180" t="s">
        <v>211</v>
      </c>
      <c r="H180" s="23">
        <v>23.04</v>
      </c>
      <c r="I180" t="s">
        <v>212</v>
      </c>
      <c r="J180" s="24">
        <f>ROUND(E180/I178* H180,5)</f>
        <v>1.6588799999999999</v>
      </c>
      <c r="K180" s="25"/>
    </row>
    <row r="181" spans="1:27" x14ac:dyDescent="0.25">
      <c r="B181" t="s">
        <v>229</v>
      </c>
      <c r="C181" t="s">
        <v>146</v>
      </c>
      <c r="D181" t="s">
        <v>209</v>
      </c>
      <c r="E181" s="22">
        <v>7.1999999999999995E-2</v>
      </c>
      <c r="F181" t="s">
        <v>210</v>
      </c>
      <c r="G181" t="s">
        <v>211</v>
      </c>
      <c r="H181" s="23">
        <v>26.86</v>
      </c>
      <c r="I181" t="s">
        <v>212</v>
      </c>
      <c r="J181" s="24">
        <f>ROUND(E181/I178* H181,5)</f>
        <v>1.9339200000000001</v>
      </c>
      <c r="K181" s="25"/>
    </row>
    <row r="182" spans="1:27" x14ac:dyDescent="0.25">
      <c r="D182" s="26" t="s">
        <v>213</v>
      </c>
      <c r="E182" s="25"/>
      <c r="H182" s="25"/>
      <c r="K182" s="23">
        <f>SUM(J180:J181)</f>
        <v>3.5928</v>
      </c>
    </row>
    <row r="183" spans="1:27" x14ac:dyDescent="0.25">
      <c r="B183" s="14" t="s">
        <v>214</v>
      </c>
      <c r="E183" s="25"/>
      <c r="H183" s="25"/>
      <c r="K183" s="25"/>
    </row>
    <row r="184" spans="1:27" x14ac:dyDescent="0.25">
      <c r="B184" t="s">
        <v>281</v>
      </c>
      <c r="C184" t="s">
        <v>15</v>
      </c>
      <c r="D184" t="s">
        <v>282</v>
      </c>
      <c r="E184" s="22">
        <v>1.02</v>
      </c>
      <c r="G184" t="s">
        <v>211</v>
      </c>
      <c r="H184" s="23">
        <v>1.39</v>
      </c>
      <c r="I184" t="s">
        <v>212</v>
      </c>
      <c r="J184" s="24">
        <f>ROUND(E184* H184,5)</f>
        <v>1.4177999999999999</v>
      </c>
      <c r="K184" s="25"/>
    </row>
    <row r="185" spans="1:27" x14ac:dyDescent="0.25">
      <c r="D185" s="26" t="s">
        <v>216</v>
      </c>
      <c r="E185" s="25"/>
      <c r="H185" s="25"/>
      <c r="K185" s="23">
        <f>SUM(J184:J184)</f>
        <v>1.4177999999999999</v>
      </c>
    </row>
    <row r="186" spans="1:27" x14ac:dyDescent="0.25">
      <c r="E186" s="25"/>
      <c r="H186" s="25"/>
      <c r="K186" s="25"/>
    </row>
    <row r="187" spans="1:27" x14ac:dyDescent="0.25">
      <c r="D187" s="26" t="s">
        <v>236</v>
      </c>
      <c r="E187" s="25"/>
      <c r="H187" s="25">
        <v>1.5</v>
      </c>
      <c r="I187" t="s">
        <v>237</v>
      </c>
      <c r="J187">
        <f>ROUND(H187/100*K182,5)</f>
        <v>5.389E-2</v>
      </c>
      <c r="K187" s="25"/>
    </row>
    <row r="188" spans="1:27" x14ac:dyDescent="0.25">
      <c r="D188" s="26" t="s">
        <v>217</v>
      </c>
      <c r="E188" s="25"/>
      <c r="H188" s="25"/>
      <c r="K188" s="28">
        <f>SUM(J179:J187)</f>
        <v>5.0644900000000002</v>
      </c>
    </row>
    <row r="189" spans="1:27" x14ac:dyDescent="0.25">
      <c r="D189" s="26" t="s">
        <v>218</v>
      </c>
      <c r="E189" s="25"/>
      <c r="H189" s="25"/>
      <c r="K189" s="28">
        <f>SUM(K188:K188)</f>
        <v>5.0644900000000002</v>
      </c>
    </row>
    <row r="191" spans="1:27" ht="45" customHeight="1" x14ac:dyDescent="0.25">
      <c r="A191" s="18" t="s">
        <v>283</v>
      </c>
      <c r="B191" s="18" t="s">
        <v>63</v>
      </c>
      <c r="C191" s="19" t="s">
        <v>15</v>
      </c>
      <c r="D191" s="37" t="s">
        <v>64</v>
      </c>
      <c r="E191" s="38"/>
      <c r="F191" s="38"/>
      <c r="G191" s="19"/>
      <c r="H191" s="20" t="s">
        <v>206</v>
      </c>
      <c r="I191" s="39">
        <v>1</v>
      </c>
      <c r="J191" s="40"/>
      <c r="K191" s="21">
        <f>ROUND(K202,2)</f>
        <v>6.85</v>
      </c>
      <c r="L191" s="19"/>
      <c r="M191" s="19"/>
      <c r="N191" s="19"/>
      <c r="O191" s="19"/>
      <c r="P191" s="19"/>
      <c r="Q191" s="19"/>
      <c r="R191" s="19"/>
      <c r="S191" s="19"/>
      <c r="T191" s="19"/>
      <c r="U191" s="19"/>
      <c r="V191" s="19"/>
      <c r="W191" s="19"/>
      <c r="X191" s="19"/>
      <c r="Y191" s="19"/>
      <c r="Z191" s="19"/>
      <c r="AA191" s="19"/>
    </row>
    <row r="192" spans="1:27" x14ac:dyDescent="0.25">
      <c r="B192" s="14" t="s">
        <v>207</v>
      </c>
    </row>
    <row r="193" spans="1:27" x14ac:dyDescent="0.25">
      <c r="B193" t="s">
        <v>229</v>
      </c>
      <c r="C193" t="s">
        <v>146</v>
      </c>
      <c r="D193" t="s">
        <v>209</v>
      </c>
      <c r="E193" s="22">
        <v>9.1999999999999998E-2</v>
      </c>
      <c r="F193" t="s">
        <v>210</v>
      </c>
      <c r="G193" t="s">
        <v>211</v>
      </c>
      <c r="H193" s="23">
        <v>26.86</v>
      </c>
      <c r="I193" t="s">
        <v>212</v>
      </c>
      <c r="J193" s="24">
        <f>ROUND(E193/I191* H193,5)</f>
        <v>2.47112</v>
      </c>
      <c r="K193" s="25"/>
    </row>
    <row r="194" spans="1:27" x14ac:dyDescent="0.25">
      <c r="B194" t="s">
        <v>230</v>
      </c>
      <c r="C194" t="s">
        <v>146</v>
      </c>
      <c r="D194" t="s">
        <v>231</v>
      </c>
      <c r="E194" s="22">
        <v>9.1999999999999998E-2</v>
      </c>
      <c r="F194" t="s">
        <v>210</v>
      </c>
      <c r="G194" t="s">
        <v>211</v>
      </c>
      <c r="H194" s="23">
        <v>23.04</v>
      </c>
      <c r="I194" t="s">
        <v>212</v>
      </c>
      <c r="J194" s="24">
        <f>ROUND(E194/I191* H194,5)</f>
        <v>2.1196799999999998</v>
      </c>
      <c r="K194" s="25"/>
    </row>
    <row r="195" spans="1:27" x14ac:dyDescent="0.25">
      <c r="D195" s="26" t="s">
        <v>213</v>
      </c>
      <c r="E195" s="25"/>
      <c r="H195" s="25"/>
      <c r="K195" s="23">
        <f>SUM(J193:J194)</f>
        <v>4.5907999999999998</v>
      </c>
    </row>
    <row r="196" spans="1:27" x14ac:dyDescent="0.25">
      <c r="B196" s="14" t="s">
        <v>214</v>
      </c>
      <c r="E196" s="25"/>
      <c r="H196" s="25"/>
      <c r="K196" s="25"/>
    </row>
    <row r="197" spans="1:27" x14ac:dyDescent="0.25">
      <c r="B197" t="s">
        <v>284</v>
      </c>
      <c r="C197" t="s">
        <v>15</v>
      </c>
      <c r="D197" t="s">
        <v>285</v>
      </c>
      <c r="E197" s="22">
        <v>1.02</v>
      </c>
      <c r="G197" t="s">
        <v>211</v>
      </c>
      <c r="H197" s="23">
        <v>2.15</v>
      </c>
      <c r="I197" t="s">
        <v>212</v>
      </c>
      <c r="J197" s="24">
        <f>ROUND(E197* H197,5)</f>
        <v>2.1930000000000001</v>
      </c>
      <c r="K197" s="25"/>
    </row>
    <row r="198" spans="1:27" x14ac:dyDescent="0.25">
      <c r="D198" s="26" t="s">
        <v>216</v>
      </c>
      <c r="E198" s="25"/>
      <c r="H198" s="25"/>
      <c r="K198" s="23">
        <f>SUM(J197:J197)</f>
        <v>2.1930000000000001</v>
      </c>
    </row>
    <row r="199" spans="1:27" x14ac:dyDescent="0.25">
      <c r="E199" s="25"/>
      <c r="H199" s="25"/>
      <c r="K199" s="25"/>
    </row>
    <row r="200" spans="1:27" x14ac:dyDescent="0.25">
      <c r="D200" s="26" t="s">
        <v>236</v>
      </c>
      <c r="E200" s="25"/>
      <c r="H200" s="25">
        <v>1.5</v>
      </c>
      <c r="I200" t="s">
        <v>237</v>
      </c>
      <c r="J200">
        <f>ROUND(H200/100*K195,5)</f>
        <v>6.8860000000000005E-2</v>
      </c>
      <c r="K200" s="25"/>
    </row>
    <row r="201" spans="1:27" x14ac:dyDescent="0.25">
      <c r="D201" s="26" t="s">
        <v>217</v>
      </c>
      <c r="E201" s="25"/>
      <c r="H201" s="25"/>
      <c r="K201" s="28">
        <f>SUM(J192:J200)</f>
        <v>6.8526599999999993</v>
      </c>
    </row>
    <row r="202" spans="1:27" x14ac:dyDescent="0.25">
      <c r="D202" s="26" t="s">
        <v>218</v>
      </c>
      <c r="E202" s="25"/>
      <c r="H202" s="25"/>
      <c r="K202" s="28">
        <f>SUM(K201:K201)</f>
        <v>6.8526599999999993</v>
      </c>
    </row>
    <row r="204" spans="1:27" ht="45" customHeight="1" x14ac:dyDescent="0.25">
      <c r="A204" s="18" t="s">
        <v>286</v>
      </c>
      <c r="B204" s="18" t="s">
        <v>65</v>
      </c>
      <c r="C204" s="19" t="s">
        <v>15</v>
      </c>
      <c r="D204" s="37" t="s">
        <v>66</v>
      </c>
      <c r="E204" s="38"/>
      <c r="F204" s="38"/>
      <c r="G204" s="19"/>
      <c r="H204" s="20" t="s">
        <v>206</v>
      </c>
      <c r="I204" s="39">
        <v>1</v>
      </c>
      <c r="J204" s="40"/>
      <c r="K204" s="21">
        <f>ROUND(K215,2)</f>
        <v>9.64</v>
      </c>
      <c r="L204" s="19"/>
      <c r="M204" s="19"/>
      <c r="N204" s="19"/>
      <c r="O204" s="19"/>
      <c r="P204" s="19"/>
      <c r="Q204" s="19"/>
      <c r="R204" s="19"/>
      <c r="S204" s="19"/>
      <c r="T204" s="19"/>
      <c r="U204" s="19"/>
      <c r="V204" s="19"/>
      <c r="W204" s="19"/>
      <c r="X204" s="19"/>
      <c r="Y204" s="19"/>
      <c r="Z204" s="19"/>
      <c r="AA204" s="19"/>
    </row>
    <row r="205" spans="1:27" x14ac:dyDescent="0.25">
      <c r="B205" s="14" t="s">
        <v>207</v>
      </c>
    </row>
    <row r="206" spans="1:27" x14ac:dyDescent="0.25">
      <c r="B206" t="s">
        <v>230</v>
      </c>
      <c r="C206" t="s">
        <v>146</v>
      </c>
      <c r="D206" t="s">
        <v>231</v>
      </c>
      <c r="E206" s="22">
        <v>0.12</v>
      </c>
      <c r="F206" t="s">
        <v>210</v>
      </c>
      <c r="G206" t="s">
        <v>211</v>
      </c>
      <c r="H206" s="23">
        <v>23.04</v>
      </c>
      <c r="I206" t="s">
        <v>212</v>
      </c>
      <c r="J206" s="24">
        <f>ROUND(E206/I204* H206,5)</f>
        <v>2.7648000000000001</v>
      </c>
      <c r="K206" s="25"/>
    </row>
    <row r="207" spans="1:27" x14ac:dyDescent="0.25">
      <c r="B207" t="s">
        <v>229</v>
      </c>
      <c r="C207" t="s">
        <v>146</v>
      </c>
      <c r="D207" t="s">
        <v>209</v>
      </c>
      <c r="E207" s="22">
        <v>0.12</v>
      </c>
      <c r="F207" t="s">
        <v>210</v>
      </c>
      <c r="G207" t="s">
        <v>211</v>
      </c>
      <c r="H207" s="23">
        <v>26.86</v>
      </c>
      <c r="I207" t="s">
        <v>212</v>
      </c>
      <c r="J207" s="24">
        <f>ROUND(E207/I204* H207,5)</f>
        <v>3.2231999999999998</v>
      </c>
      <c r="K207" s="25"/>
    </row>
    <row r="208" spans="1:27" x14ac:dyDescent="0.25">
      <c r="D208" s="26" t="s">
        <v>213</v>
      </c>
      <c r="E208" s="25"/>
      <c r="H208" s="25"/>
      <c r="K208" s="23">
        <f>SUM(J206:J207)</f>
        <v>5.9879999999999995</v>
      </c>
    </row>
    <row r="209" spans="1:27" x14ac:dyDescent="0.25">
      <c r="B209" s="14" t="s">
        <v>214</v>
      </c>
      <c r="E209" s="25"/>
      <c r="H209" s="25"/>
      <c r="K209" s="25"/>
    </row>
    <row r="210" spans="1:27" x14ac:dyDescent="0.25">
      <c r="B210" t="s">
        <v>287</v>
      </c>
      <c r="C210" t="s">
        <v>15</v>
      </c>
      <c r="D210" t="s">
        <v>288</v>
      </c>
      <c r="E210" s="22">
        <v>1.02</v>
      </c>
      <c r="G210" t="s">
        <v>211</v>
      </c>
      <c r="H210" s="23">
        <v>3.49</v>
      </c>
      <c r="I210" t="s">
        <v>212</v>
      </c>
      <c r="J210" s="24">
        <f>ROUND(E210* H210,5)</f>
        <v>3.5598000000000001</v>
      </c>
      <c r="K210" s="25"/>
    </row>
    <row r="211" spans="1:27" x14ac:dyDescent="0.25">
      <c r="D211" s="26" t="s">
        <v>216</v>
      </c>
      <c r="E211" s="25"/>
      <c r="H211" s="25"/>
      <c r="K211" s="23">
        <f>SUM(J210:J210)</f>
        <v>3.5598000000000001</v>
      </c>
    </row>
    <row r="212" spans="1:27" x14ac:dyDescent="0.25">
      <c r="E212" s="25"/>
      <c r="H212" s="25"/>
      <c r="K212" s="25"/>
    </row>
    <row r="213" spans="1:27" x14ac:dyDescent="0.25">
      <c r="D213" s="26" t="s">
        <v>236</v>
      </c>
      <c r="E213" s="25"/>
      <c r="H213" s="25">
        <v>1.5</v>
      </c>
      <c r="I213" t="s">
        <v>237</v>
      </c>
      <c r="J213">
        <f>ROUND(H213/100*K208,5)</f>
        <v>8.9819999999999997E-2</v>
      </c>
      <c r="K213" s="25"/>
    </row>
    <row r="214" spans="1:27" x14ac:dyDescent="0.25">
      <c r="D214" s="26" t="s">
        <v>217</v>
      </c>
      <c r="E214" s="25"/>
      <c r="H214" s="25"/>
      <c r="K214" s="28">
        <f>SUM(J205:J213)</f>
        <v>9.6376199999999983</v>
      </c>
    </row>
    <row r="215" spans="1:27" x14ac:dyDescent="0.25">
      <c r="D215" s="26" t="s">
        <v>218</v>
      </c>
      <c r="E215" s="25"/>
      <c r="H215" s="25"/>
      <c r="K215" s="28">
        <f>SUM(K214:K214)</f>
        <v>9.6376199999999983</v>
      </c>
    </row>
    <row r="217" spans="1:27" ht="45" customHeight="1" x14ac:dyDescent="0.25">
      <c r="A217" s="18" t="s">
        <v>289</v>
      </c>
      <c r="B217" s="18" t="s">
        <v>117</v>
      </c>
      <c r="C217" s="19" t="s">
        <v>30</v>
      </c>
      <c r="D217" s="37" t="s">
        <v>118</v>
      </c>
      <c r="E217" s="38"/>
      <c r="F217" s="38"/>
      <c r="G217" s="19"/>
      <c r="H217" s="20" t="s">
        <v>206</v>
      </c>
      <c r="I217" s="39">
        <v>1</v>
      </c>
      <c r="J217" s="40"/>
      <c r="K217" s="21">
        <f>ROUND(K228,2)</f>
        <v>3467.99</v>
      </c>
      <c r="L217" s="19"/>
      <c r="M217" s="19"/>
      <c r="N217" s="19"/>
      <c r="O217" s="19"/>
      <c r="P217" s="19"/>
      <c r="Q217" s="19"/>
      <c r="R217" s="19"/>
      <c r="S217" s="19"/>
      <c r="T217" s="19"/>
      <c r="U217" s="19"/>
      <c r="V217" s="19"/>
      <c r="W217" s="19"/>
      <c r="X217" s="19"/>
      <c r="Y217" s="19"/>
      <c r="Z217" s="19"/>
      <c r="AA217" s="19"/>
    </row>
    <row r="218" spans="1:27" x14ac:dyDescent="0.25">
      <c r="B218" s="14" t="s">
        <v>207</v>
      </c>
    </row>
    <row r="219" spans="1:27" x14ac:dyDescent="0.25">
      <c r="B219" t="s">
        <v>229</v>
      </c>
      <c r="C219" t="s">
        <v>146</v>
      </c>
      <c r="D219" t="s">
        <v>209</v>
      </c>
      <c r="E219" s="22">
        <v>0.75</v>
      </c>
      <c r="F219" t="s">
        <v>210</v>
      </c>
      <c r="G219" t="s">
        <v>211</v>
      </c>
      <c r="H219" s="23">
        <v>26.86</v>
      </c>
      <c r="I219" t="s">
        <v>212</v>
      </c>
      <c r="J219" s="24">
        <f>ROUND(E219/I217* H219,5)</f>
        <v>20.145</v>
      </c>
      <c r="K219" s="25"/>
    </row>
    <row r="220" spans="1:27" x14ac:dyDescent="0.25">
      <c r="B220" t="s">
        <v>230</v>
      </c>
      <c r="C220" t="s">
        <v>146</v>
      </c>
      <c r="D220" t="s">
        <v>231</v>
      </c>
      <c r="E220" s="22">
        <v>0.75</v>
      </c>
      <c r="F220" t="s">
        <v>210</v>
      </c>
      <c r="G220" t="s">
        <v>211</v>
      </c>
      <c r="H220" s="23">
        <v>23.04</v>
      </c>
      <c r="I220" t="s">
        <v>212</v>
      </c>
      <c r="J220" s="24">
        <f>ROUND(E220/I217* H220,5)</f>
        <v>17.28</v>
      </c>
      <c r="K220" s="25"/>
    </row>
    <row r="221" spans="1:27" x14ac:dyDescent="0.25">
      <c r="D221" s="26" t="s">
        <v>213</v>
      </c>
      <c r="E221" s="25"/>
      <c r="H221" s="25"/>
      <c r="K221" s="23">
        <f>SUM(J219:J220)</f>
        <v>37.424999999999997</v>
      </c>
    </row>
    <row r="222" spans="1:27" x14ac:dyDescent="0.25">
      <c r="B222" s="14" t="s">
        <v>214</v>
      </c>
      <c r="E222" s="25"/>
      <c r="H222" s="25"/>
      <c r="K222" s="25"/>
    </row>
    <row r="223" spans="1:27" x14ac:dyDescent="0.25">
      <c r="B223" t="s">
        <v>290</v>
      </c>
      <c r="C223" t="s">
        <v>30</v>
      </c>
      <c r="D223" t="s">
        <v>291</v>
      </c>
      <c r="E223" s="22">
        <v>1</v>
      </c>
      <c r="G223" t="s">
        <v>211</v>
      </c>
      <c r="H223" s="23">
        <v>3430</v>
      </c>
      <c r="I223" t="s">
        <v>212</v>
      </c>
      <c r="J223" s="24">
        <f>ROUND(E223* H223,5)</f>
        <v>3430</v>
      </c>
      <c r="K223" s="25"/>
    </row>
    <row r="224" spans="1:27" x14ac:dyDescent="0.25">
      <c r="D224" s="26" t="s">
        <v>216</v>
      </c>
      <c r="E224" s="25"/>
      <c r="H224" s="25"/>
      <c r="K224" s="23">
        <f>SUM(J223:J223)</f>
        <v>3430</v>
      </c>
    </row>
    <row r="225" spans="1:27" x14ac:dyDescent="0.25">
      <c r="E225" s="25"/>
      <c r="H225" s="25"/>
      <c r="K225" s="25"/>
    </row>
    <row r="226" spans="1:27" x14ac:dyDescent="0.25">
      <c r="D226" s="26" t="s">
        <v>236</v>
      </c>
      <c r="E226" s="25"/>
      <c r="H226" s="25">
        <v>1.5</v>
      </c>
      <c r="I226" t="s">
        <v>237</v>
      </c>
      <c r="J226">
        <f>ROUND(H226/100*K221,5)</f>
        <v>0.56137999999999999</v>
      </c>
      <c r="K226" s="25"/>
    </row>
    <row r="227" spans="1:27" x14ac:dyDescent="0.25">
      <c r="D227" s="26" t="s">
        <v>217</v>
      </c>
      <c r="E227" s="25"/>
      <c r="H227" s="25"/>
      <c r="K227" s="28">
        <f>SUM(J218:J226)</f>
        <v>3467.9863800000003</v>
      </c>
    </row>
    <row r="228" spans="1:27" x14ac:dyDescent="0.25">
      <c r="D228" s="26" t="s">
        <v>218</v>
      </c>
      <c r="E228" s="25"/>
      <c r="H228" s="25"/>
      <c r="K228" s="28">
        <f>SUM(K227:K227)</f>
        <v>3467.9863800000003</v>
      </c>
    </row>
    <row r="230" spans="1:27" ht="45" customHeight="1" x14ac:dyDescent="0.25">
      <c r="A230" s="18" t="s">
        <v>292</v>
      </c>
      <c r="B230" s="18" t="s">
        <v>39</v>
      </c>
      <c r="C230" s="19" t="s">
        <v>15</v>
      </c>
      <c r="D230" s="37" t="s">
        <v>40</v>
      </c>
      <c r="E230" s="38"/>
      <c r="F230" s="38"/>
      <c r="G230" s="19"/>
      <c r="H230" s="20" t="s">
        <v>206</v>
      </c>
      <c r="I230" s="39">
        <v>1</v>
      </c>
      <c r="J230" s="40"/>
      <c r="K230" s="21">
        <f>ROUND(K241,2)</f>
        <v>14.3</v>
      </c>
      <c r="L230" s="19"/>
      <c r="M230" s="19"/>
      <c r="N230" s="19"/>
      <c r="O230" s="19"/>
      <c r="P230" s="19"/>
      <c r="Q230" s="19"/>
      <c r="R230" s="19"/>
      <c r="S230" s="19"/>
      <c r="T230" s="19"/>
      <c r="U230" s="19"/>
      <c r="V230" s="19"/>
      <c r="W230" s="19"/>
      <c r="X230" s="19"/>
      <c r="Y230" s="19"/>
      <c r="Z230" s="19"/>
      <c r="AA230" s="19"/>
    </row>
    <row r="231" spans="1:27" x14ac:dyDescent="0.25">
      <c r="B231" s="14" t="s">
        <v>207</v>
      </c>
    </row>
    <row r="232" spans="1:27" x14ac:dyDescent="0.25">
      <c r="B232" t="s">
        <v>230</v>
      </c>
      <c r="C232" t="s">
        <v>146</v>
      </c>
      <c r="D232" t="s">
        <v>231</v>
      </c>
      <c r="E232" s="22">
        <v>0.125</v>
      </c>
      <c r="F232" t="s">
        <v>210</v>
      </c>
      <c r="G232" t="s">
        <v>211</v>
      </c>
      <c r="H232" s="23">
        <v>23.04</v>
      </c>
      <c r="I232" t="s">
        <v>212</v>
      </c>
      <c r="J232" s="24">
        <f>ROUND(E232/I230* H232,5)</f>
        <v>2.88</v>
      </c>
      <c r="K232" s="25"/>
    </row>
    <row r="233" spans="1:27" x14ac:dyDescent="0.25">
      <c r="B233" t="s">
        <v>229</v>
      </c>
      <c r="C233" t="s">
        <v>146</v>
      </c>
      <c r="D233" t="s">
        <v>209</v>
      </c>
      <c r="E233" s="22">
        <v>0.125</v>
      </c>
      <c r="F233" t="s">
        <v>210</v>
      </c>
      <c r="G233" t="s">
        <v>211</v>
      </c>
      <c r="H233" s="23">
        <v>26.86</v>
      </c>
      <c r="I233" t="s">
        <v>212</v>
      </c>
      <c r="J233" s="24">
        <f>ROUND(E233/I230* H233,5)</f>
        <v>3.3574999999999999</v>
      </c>
      <c r="K233" s="25"/>
    </row>
    <row r="234" spans="1:27" x14ac:dyDescent="0.25">
      <c r="D234" s="26" t="s">
        <v>213</v>
      </c>
      <c r="E234" s="25"/>
      <c r="H234" s="25"/>
      <c r="K234" s="23">
        <f>SUM(J232:J233)</f>
        <v>6.2374999999999998</v>
      </c>
    </row>
    <row r="235" spans="1:27" x14ac:dyDescent="0.25">
      <c r="B235" s="14" t="s">
        <v>214</v>
      </c>
      <c r="E235" s="25"/>
      <c r="H235" s="25"/>
      <c r="K235" s="25"/>
    </row>
    <row r="236" spans="1:27" x14ac:dyDescent="0.25">
      <c r="B236" t="s">
        <v>293</v>
      </c>
      <c r="C236" t="s">
        <v>15</v>
      </c>
      <c r="D236" t="s">
        <v>294</v>
      </c>
      <c r="E236" s="22">
        <v>1.02</v>
      </c>
      <c r="G236" t="s">
        <v>211</v>
      </c>
      <c r="H236" s="23">
        <v>7.81</v>
      </c>
      <c r="I236" t="s">
        <v>212</v>
      </c>
      <c r="J236" s="24">
        <f>ROUND(E236* H236,5)</f>
        <v>7.9661999999999997</v>
      </c>
      <c r="K236" s="25"/>
    </row>
    <row r="237" spans="1:27" x14ac:dyDescent="0.25">
      <c r="D237" s="26" t="s">
        <v>216</v>
      </c>
      <c r="E237" s="25"/>
      <c r="H237" s="25"/>
      <c r="K237" s="23">
        <f>SUM(J236:J236)</f>
        <v>7.9661999999999997</v>
      </c>
    </row>
    <row r="238" spans="1:27" x14ac:dyDescent="0.25">
      <c r="E238" s="25"/>
      <c r="H238" s="25"/>
      <c r="K238" s="25"/>
    </row>
    <row r="239" spans="1:27" x14ac:dyDescent="0.25">
      <c r="D239" s="26" t="s">
        <v>236</v>
      </c>
      <c r="E239" s="25"/>
      <c r="H239" s="25">
        <v>1.5</v>
      </c>
      <c r="I239" t="s">
        <v>237</v>
      </c>
      <c r="J239">
        <f>ROUND(H239/100*K234,5)</f>
        <v>9.3560000000000004E-2</v>
      </c>
      <c r="K239" s="25"/>
    </row>
    <row r="240" spans="1:27" x14ac:dyDescent="0.25">
      <c r="D240" s="26" t="s">
        <v>217</v>
      </c>
      <c r="E240" s="25"/>
      <c r="H240" s="25"/>
      <c r="K240" s="28">
        <f>SUM(J231:J239)</f>
        <v>14.29726</v>
      </c>
    </row>
    <row r="241" spans="1:27" x14ac:dyDescent="0.25">
      <c r="D241" s="26" t="s">
        <v>218</v>
      </c>
      <c r="E241" s="25"/>
      <c r="H241" s="25"/>
      <c r="K241" s="28">
        <f>SUM(K240:K240)</f>
        <v>14.29726</v>
      </c>
    </row>
    <row r="243" spans="1:27" ht="45" customHeight="1" x14ac:dyDescent="0.25">
      <c r="A243" s="18" t="s">
        <v>295</v>
      </c>
      <c r="B243" s="18" t="s">
        <v>123</v>
      </c>
      <c r="C243" s="19" t="s">
        <v>15</v>
      </c>
      <c r="D243" s="37" t="s">
        <v>124</v>
      </c>
      <c r="E243" s="38"/>
      <c r="F243" s="38"/>
      <c r="G243" s="19"/>
      <c r="H243" s="20" t="s">
        <v>206</v>
      </c>
      <c r="I243" s="39">
        <v>1</v>
      </c>
      <c r="J243" s="40"/>
      <c r="K243" s="21">
        <f>ROUND(K254,2)</f>
        <v>1.6</v>
      </c>
      <c r="L243" s="19"/>
      <c r="M243" s="19"/>
      <c r="N243" s="19"/>
      <c r="O243" s="19"/>
      <c r="P243" s="19"/>
      <c r="Q243" s="19"/>
      <c r="R243" s="19"/>
      <c r="S243" s="19"/>
      <c r="T243" s="19"/>
      <c r="U243" s="19"/>
      <c r="V243" s="19"/>
      <c r="W243" s="19"/>
      <c r="X243" s="19"/>
      <c r="Y243" s="19"/>
      <c r="Z243" s="19"/>
      <c r="AA243" s="19"/>
    </row>
    <row r="244" spans="1:27" x14ac:dyDescent="0.25">
      <c r="B244" s="14" t="s">
        <v>207</v>
      </c>
    </row>
    <row r="245" spans="1:27" x14ac:dyDescent="0.25">
      <c r="B245" t="s">
        <v>296</v>
      </c>
      <c r="C245" t="s">
        <v>146</v>
      </c>
      <c r="D245" t="s">
        <v>297</v>
      </c>
      <c r="E245" s="22">
        <v>1.4999999999999999E-2</v>
      </c>
      <c r="F245" t="s">
        <v>210</v>
      </c>
      <c r="G245" t="s">
        <v>211</v>
      </c>
      <c r="H245" s="23">
        <v>26.86</v>
      </c>
      <c r="I245" t="s">
        <v>212</v>
      </c>
      <c r="J245" s="24">
        <f>ROUND(E245/I243* H245,5)</f>
        <v>0.40289999999999998</v>
      </c>
      <c r="K245" s="25"/>
    </row>
    <row r="246" spans="1:27" x14ac:dyDescent="0.25">
      <c r="B246" t="s">
        <v>298</v>
      </c>
      <c r="C246" t="s">
        <v>146</v>
      </c>
      <c r="D246" t="s">
        <v>299</v>
      </c>
      <c r="E246" s="22">
        <v>1.4999999999999999E-2</v>
      </c>
      <c r="F246" t="s">
        <v>210</v>
      </c>
      <c r="G246" t="s">
        <v>211</v>
      </c>
      <c r="H246" s="23">
        <v>23.07</v>
      </c>
      <c r="I246" t="s">
        <v>212</v>
      </c>
      <c r="J246" s="24">
        <f>ROUND(E246/I243* H246,5)</f>
        <v>0.34605000000000002</v>
      </c>
      <c r="K246" s="25"/>
    </row>
    <row r="247" spans="1:27" x14ac:dyDescent="0.25">
      <c r="D247" s="26" t="s">
        <v>213</v>
      </c>
      <c r="E247" s="25"/>
      <c r="H247" s="25"/>
      <c r="K247" s="23">
        <f>SUM(J245:J246)</f>
        <v>0.74895</v>
      </c>
    </row>
    <row r="248" spans="1:27" x14ac:dyDescent="0.25">
      <c r="B248" s="14" t="s">
        <v>214</v>
      </c>
      <c r="E248" s="25"/>
      <c r="H248" s="25"/>
      <c r="K248" s="25"/>
    </row>
    <row r="249" spans="1:27" x14ac:dyDescent="0.25">
      <c r="B249" t="s">
        <v>300</v>
      </c>
      <c r="C249" t="s">
        <v>15</v>
      </c>
      <c r="D249" t="s">
        <v>301</v>
      </c>
      <c r="E249" s="22">
        <v>1.05</v>
      </c>
      <c r="G249" t="s">
        <v>211</v>
      </c>
      <c r="H249" s="23">
        <v>0.8</v>
      </c>
      <c r="I249" t="s">
        <v>212</v>
      </c>
      <c r="J249" s="24">
        <f>ROUND(E249* H249,5)</f>
        <v>0.84</v>
      </c>
      <c r="K249" s="25"/>
    </row>
    <row r="250" spans="1:27" x14ac:dyDescent="0.25">
      <c r="D250" s="26" t="s">
        <v>216</v>
      </c>
      <c r="E250" s="25"/>
      <c r="H250" s="25"/>
      <c r="K250" s="23">
        <f>SUM(J249:J249)</f>
        <v>0.84</v>
      </c>
    </row>
    <row r="251" spans="1:27" x14ac:dyDescent="0.25">
      <c r="E251" s="25"/>
      <c r="H251" s="25"/>
      <c r="K251" s="25"/>
    </row>
    <row r="252" spans="1:27" x14ac:dyDescent="0.25">
      <c r="D252" s="26" t="s">
        <v>236</v>
      </c>
      <c r="E252" s="25"/>
      <c r="H252" s="25">
        <v>1.5</v>
      </c>
      <c r="I252" t="s">
        <v>237</v>
      </c>
      <c r="J252">
        <f>ROUND(H252/100*K247,5)</f>
        <v>1.123E-2</v>
      </c>
      <c r="K252" s="25"/>
    </row>
    <row r="253" spans="1:27" x14ac:dyDescent="0.25">
      <c r="D253" s="26" t="s">
        <v>217</v>
      </c>
      <c r="E253" s="25"/>
      <c r="H253" s="25"/>
      <c r="K253" s="28">
        <f>SUM(J244:J252)</f>
        <v>1.6001800000000002</v>
      </c>
    </row>
    <row r="254" spans="1:27" x14ac:dyDescent="0.25">
      <c r="D254" s="26" t="s">
        <v>218</v>
      </c>
      <c r="E254" s="25"/>
      <c r="H254" s="25"/>
      <c r="K254" s="28">
        <f>SUM(K253:K253)</f>
        <v>1.6001800000000002</v>
      </c>
    </row>
    <row r="256" spans="1:27" ht="45" customHeight="1" x14ac:dyDescent="0.25">
      <c r="A256" s="18" t="s">
        <v>302</v>
      </c>
      <c r="B256" s="18" t="s">
        <v>125</v>
      </c>
      <c r="C256" s="19" t="s">
        <v>30</v>
      </c>
      <c r="D256" s="37" t="s">
        <v>126</v>
      </c>
      <c r="E256" s="38"/>
      <c r="F256" s="38"/>
      <c r="G256" s="19"/>
      <c r="H256" s="20" t="s">
        <v>206</v>
      </c>
      <c r="I256" s="39">
        <v>1</v>
      </c>
      <c r="J256" s="40"/>
      <c r="K256" s="21">
        <f>ROUND(K267,2)</f>
        <v>8.41</v>
      </c>
      <c r="L256" s="19"/>
      <c r="M256" s="19"/>
      <c r="N256" s="19"/>
      <c r="O256" s="19"/>
      <c r="P256" s="19"/>
      <c r="Q256" s="19"/>
      <c r="R256" s="19"/>
      <c r="S256" s="19"/>
      <c r="T256" s="19"/>
      <c r="U256" s="19"/>
      <c r="V256" s="19"/>
      <c r="W256" s="19"/>
      <c r="X256" s="19"/>
      <c r="Y256" s="19"/>
      <c r="Z256" s="19"/>
      <c r="AA256" s="19"/>
    </row>
    <row r="257" spans="1:27" x14ac:dyDescent="0.25">
      <c r="B257" s="14" t="s">
        <v>207</v>
      </c>
    </row>
    <row r="258" spans="1:27" x14ac:dyDescent="0.25">
      <c r="B258" t="s">
        <v>296</v>
      </c>
      <c r="C258" t="s">
        <v>146</v>
      </c>
      <c r="D258" t="s">
        <v>297</v>
      </c>
      <c r="E258" s="22">
        <v>0.03</v>
      </c>
      <c r="F258" t="s">
        <v>210</v>
      </c>
      <c r="G258" t="s">
        <v>211</v>
      </c>
      <c r="H258" s="23">
        <v>26.86</v>
      </c>
      <c r="I258" t="s">
        <v>212</v>
      </c>
      <c r="J258" s="24">
        <f>ROUND(E258/I256* H258,5)</f>
        <v>0.80579999999999996</v>
      </c>
      <c r="K258" s="25"/>
    </row>
    <row r="259" spans="1:27" x14ac:dyDescent="0.25">
      <c r="B259" t="s">
        <v>298</v>
      </c>
      <c r="C259" t="s">
        <v>146</v>
      </c>
      <c r="D259" t="s">
        <v>299</v>
      </c>
      <c r="E259" s="22">
        <v>0.03</v>
      </c>
      <c r="F259" t="s">
        <v>210</v>
      </c>
      <c r="G259" t="s">
        <v>211</v>
      </c>
      <c r="H259" s="23">
        <v>23.07</v>
      </c>
      <c r="I259" t="s">
        <v>212</v>
      </c>
      <c r="J259" s="24">
        <f>ROUND(E259/I256* H259,5)</f>
        <v>0.69210000000000005</v>
      </c>
      <c r="K259" s="25"/>
    </row>
    <row r="260" spans="1:27" x14ac:dyDescent="0.25">
      <c r="D260" s="26" t="s">
        <v>213</v>
      </c>
      <c r="E260" s="25"/>
      <c r="H260" s="25"/>
      <c r="K260" s="23">
        <f>SUM(J258:J259)</f>
        <v>1.4979</v>
      </c>
    </row>
    <row r="261" spans="1:27" x14ac:dyDescent="0.25">
      <c r="B261" s="14" t="s">
        <v>214</v>
      </c>
      <c r="E261" s="25"/>
      <c r="H261" s="25"/>
      <c r="K261" s="25"/>
    </row>
    <row r="262" spans="1:27" x14ac:dyDescent="0.25">
      <c r="B262" t="s">
        <v>303</v>
      </c>
      <c r="C262" t="s">
        <v>30</v>
      </c>
      <c r="D262" t="s">
        <v>304</v>
      </c>
      <c r="E262" s="22">
        <v>1</v>
      </c>
      <c r="G262" t="s">
        <v>211</v>
      </c>
      <c r="H262" s="23">
        <v>6.89</v>
      </c>
      <c r="I262" t="s">
        <v>212</v>
      </c>
      <c r="J262" s="24">
        <f>ROUND(E262* H262,5)</f>
        <v>6.89</v>
      </c>
      <c r="K262" s="25"/>
    </row>
    <row r="263" spans="1:27" x14ac:dyDescent="0.25">
      <c r="D263" s="26" t="s">
        <v>216</v>
      </c>
      <c r="E263" s="25"/>
      <c r="H263" s="25"/>
      <c r="K263" s="23">
        <f>SUM(J262:J262)</f>
        <v>6.89</v>
      </c>
    </row>
    <row r="264" spans="1:27" x14ac:dyDescent="0.25">
      <c r="E264" s="25"/>
      <c r="H264" s="25"/>
      <c r="K264" s="25"/>
    </row>
    <row r="265" spans="1:27" x14ac:dyDescent="0.25">
      <c r="D265" s="26" t="s">
        <v>236</v>
      </c>
      <c r="E265" s="25"/>
      <c r="H265" s="25">
        <v>1.5</v>
      </c>
      <c r="I265" t="s">
        <v>237</v>
      </c>
      <c r="J265">
        <f>ROUND(H265/100*K260,5)</f>
        <v>2.247E-2</v>
      </c>
      <c r="K265" s="25"/>
    </row>
    <row r="266" spans="1:27" x14ac:dyDescent="0.25">
      <c r="D266" s="26" t="s">
        <v>217</v>
      </c>
      <c r="E266" s="25"/>
      <c r="H266" s="25"/>
      <c r="K266" s="28">
        <f>SUM(J257:J265)</f>
        <v>8.4103700000000003</v>
      </c>
    </row>
    <row r="267" spans="1:27" x14ac:dyDescent="0.25">
      <c r="D267" s="26" t="s">
        <v>218</v>
      </c>
      <c r="E267" s="25"/>
      <c r="H267" s="25"/>
      <c r="K267" s="28">
        <f>SUM(K266:K266)</f>
        <v>8.4103700000000003</v>
      </c>
    </row>
    <row r="269" spans="1:27" ht="45" customHeight="1" x14ac:dyDescent="0.25">
      <c r="A269" s="18" t="s">
        <v>305</v>
      </c>
      <c r="B269" s="18" t="s">
        <v>121</v>
      </c>
      <c r="C269" s="19" t="s">
        <v>15</v>
      </c>
      <c r="D269" s="37" t="s">
        <v>122</v>
      </c>
      <c r="E269" s="38"/>
      <c r="F269" s="38"/>
      <c r="G269" s="19"/>
      <c r="H269" s="20" t="s">
        <v>206</v>
      </c>
      <c r="I269" s="39">
        <v>1</v>
      </c>
      <c r="J269" s="40"/>
      <c r="K269" s="21">
        <f>ROUND(K280,2)</f>
        <v>7.4</v>
      </c>
      <c r="L269" s="19"/>
      <c r="M269" s="19"/>
      <c r="N269" s="19"/>
      <c r="O269" s="19"/>
      <c r="P269" s="19"/>
      <c r="Q269" s="19"/>
      <c r="R269" s="19"/>
      <c r="S269" s="19"/>
      <c r="T269" s="19"/>
      <c r="U269" s="19"/>
      <c r="V269" s="19"/>
      <c r="W269" s="19"/>
      <c r="X269" s="19"/>
      <c r="Y269" s="19"/>
      <c r="Z269" s="19"/>
      <c r="AA269" s="19"/>
    </row>
    <row r="270" spans="1:27" x14ac:dyDescent="0.25">
      <c r="B270" s="14" t="s">
        <v>207</v>
      </c>
    </row>
    <row r="271" spans="1:27" x14ac:dyDescent="0.25">
      <c r="B271" t="s">
        <v>298</v>
      </c>
      <c r="C271" t="s">
        <v>146</v>
      </c>
      <c r="D271" t="s">
        <v>299</v>
      </c>
      <c r="E271" s="22">
        <v>0.05</v>
      </c>
      <c r="F271" t="s">
        <v>210</v>
      </c>
      <c r="G271" t="s">
        <v>211</v>
      </c>
      <c r="H271" s="23">
        <v>23.07</v>
      </c>
      <c r="I271" t="s">
        <v>212</v>
      </c>
      <c r="J271" s="24">
        <f>ROUND(E271/I269* H271,5)</f>
        <v>1.1535</v>
      </c>
      <c r="K271" s="25"/>
    </row>
    <row r="272" spans="1:27" x14ac:dyDescent="0.25">
      <c r="B272" t="s">
        <v>296</v>
      </c>
      <c r="C272" t="s">
        <v>146</v>
      </c>
      <c r="D272" t="s">
        <v>297</v>
      </c>
      <c r="E272" s="22">
        <v>0.05</v>
      </c>
      <c r="F272" t="s">
        <v>210</v>
      </c>
      <c r="G272" t="s">
        <v>211</v>
      </c>
      <c r="H272" s="23">
        <v>26.86</v>
      </c>
      <c r="I272" t="s">
        <v>212</v>
      </c>
      <c r="J272" s="24">
        <f>ROUND(E272/I269* H272,5)</f>
        <v>1.343</v>
      </c>
      <c r="K272" s="25"/>
    </row>
    <row r="273" spans="1:27" x14ac:dyDescent="0.25">
      <c r="D273" s="26" t="s">
        <v>213</v>
      </c>
      <c r="E273" s="25"/>
      <c r="H273" s="25"/>
      <c r="K273" s="23">
        <f>SUM(J271:J272)</f>
        <v>2.4965000000000002</v>
      </c>
    </row>
    <row r="274" spans="1:27" x14ac:dyDescent="0.25">
      <c r="B274" s="14" t="s">
        <v>214</v>
      </c>
      <c r="E274" s="25"/>
      <c r="H274" s="25"/>
      <c r="K274" s="25"/>
    </row>
    <row r="275" spans="1:27" x14ac:dyDescent="0.25">
      <c r="B275" t="s">
        <v>306</v>
      </c>
      <c r="C275" t="s">
        <v>15</v>
      </c>
      <c r="D275" t="s">
        <v>307</v>
      </c>
      <c r="E275" s="22">
        <v>1</v>
      </c>
      <c r="G275" t="s">
        <v>211</v>
      </c>
      <c r="H275" s="23">
        <v>4.87</v>
      </c>
      <c r="I275" t="s">
        <v>212</v>
      </c>
      <c r="J275" s="24">
        <f>ROUND(E275* H275,5)</f>
        <v>4.87</v>
      </c>
      <c r="K275" s="25"/>
    </row>
    <row r="276" spans="1:27" x14ac:dyDescent="0.25">
      <c r="D276" s="26" t="s">
        <v>216</v>
      </c>
      <c r="E276" s="25"/>
      <c r="H276" s="25"/>
      <c r="K276" s="23">
        <f>SUM(J275:J275)</f>
        <v>4.87</v>
      </c>
    </row>
    <row r="277" spans="1:27" x14ac:dyDescent="0.25">
      <c r="E277" s="25"/>
      <c r="H277" s="25"/>
      <c r="K277" s="25"/>
    </row>
    <row r="278" spans="1:27" x14ac:dyDescent="0.25">
      <c r="D278" s="26" t="s">
        <v>236</v>
      </c>
      <c r="E278" s="25"/>
      <c r="H278" s="25">
        <v>1.5</v>
      </c>
      <c r="I278" t="s">
        <v>237</v>
      </c>
      <c r="J278">
        <f>ROUND(H278/100*K273,5)</f>
        <v>3.7449999999999997E-2</v>
      </c>
      <c r="K278" s="25"/>
    </row>
    <row r="279" spans="1:27" x14ac:dyDescent="0.25">
      <c r="D279" s="26" t="s">
        <v>217</v>
      </c>
      <c r="E279" s="25"/>
      <c r="H279" s="25"/>
      <c r="K279" s="28">
        <f>SUM(J270:J278)</f>
        <v>7.40395</v>
      </c>
    </row>
    <row r="280" spans="1:27" x14ac:dyDescent="0.25">
      <c r="D280" s="26" t="s">
        <v>218</v>
      </c>
      <c r="E280" s="25"/>
      <c r="H280" s="25"/>
      <c r="K280" s="28">
        <f>SUM(K279:K279)</f>
        <v>7.40395</v>
      </c>
    </row>
    <row r="282" spans="1:27" ht="45" customHeight="1" x14ac:dyDescent="0.25">
      <c r="A282" s="18" t="s">
        <v>308</v>
      </c>
      <c r="B282" s="18" t="s">
        <v>113</v>
      </c>
      <c r="C282" s="19" t="s">
        <v>30</v>
      </c>
      <c r="D282" s="37" t="s">
        <v>114</v>
      </c>
      <c r="E282" s="38"/>
      <c r="F282" s="38"/>
      <c r="G282" s="19"/>
      <c r="H282" s="20" t="s">
        <v>206</v>
      </c>
      <c r="I282" s="39">
        <v>1</v>
      </c>
      <c r="J282" s="40"/>
      <c r="K282" s="21">
        <f>ROUND(K292,2)</f>
        <v>52.5</v>
      </c>
      <c r="L282" s="19"/>
      <c r="M282" s="19"/>
      <c r="N282" s="19"/>
      <c r="O282" s="19"/>
      <c r="P282" s="19"/>
      <c r="Q282" s="19"/>
      <c r="R282" s="19"/>
      <c r="S282" s="19"/>
      <c r="T282" s="19"/>
      <c r="U282" s="19"/>
      <c r="V282" s="19"/>
      <c r="W282" s="19"/>
      <c r="X282" s="19"/>
      <c r="Y282" s="19"/>
      <c r="Z282" s="19"/>
      <c r="AA282" s="19"/>
    </row>
    <row r="283" spans="1:27" x14ac:dyDescent="0.25">
      <c r="B283" s="14" t="s">
        <v>207</v>
      </c>
    </row>
    <row r="284" spans="1:27" x14ac:dyDescent="0.25">
      <c r="B284" t="s">
        <v>296</v>
      </c>
      <c r="C284" t="s">
        <v>146</v>
      </c>
      <c r="D284" t="s">
        <v>297</v>
      </c>
      <c r="E284" s="22">
        <v>1</v>
      </c>
      <c r="F284" t="s">
        <v>210</v>
      </c>
      <c r="G284" t="s">
        <v>211</v>
      </c>
      <c r="H284" s="23">
        <v>26.86</v>
      </c>
      <c r="I284" t="s">
        <v>212</v>
      </c>
      <c r="J284" s="24">
        <f>ROUND(E284/I282* H284,5)</f>
        <v>26.86</v>
      </c>
      <c r="K284" s="25"/>
    </row>
    <row r="285" spans="1:27" x14ac:dyDescent="0.25">
      <c r="D285" s="26" t="s">
        <v>213</v>
      </c>
      <c r="E285" s="25"/>
      <c r="H285" s="25"/>
      <c r="K285" s="23">
        <f>SUM(J284:J284)</f>
        <v>26.86</v>
      </c>
    </row>
    <row r="286" spans="1:27" x14ac:dyDescent="0.25">
      <c r="B286" s="14" t="s">
        <v>214</v>
      </c>
      <c r="E286" s="25"/>
      <c r="H286" s="25"/>
      <c r="K286" s="25"/>
    </row>
    <row r="287" spans="1:27" x14ac:dyDescent="0.25">
      <c r="B287" t="s">
        <v>309</v>
      </c>
      <c r="C287" t="s">
        <v>30</v>
      </c>
      <c r="D287" t="s">
        <v>310</v>
      </c>
      <c r="E287" s="22">
        <v>1</v>
      </c>
      <c r="G287" t="s">
        <v>211</v>
      </c>
      <c r="H287" s="23">
        <v>25.24</v>
      </c>
      <c r="I287" t="s">
        <v>212</v>
      </c>
      <c r="J287" s="24">
        <f>ROUND(E287* H287,5)</f>
        <v>25.24</v>
      </c>
      <c r="K287" s="25"/>
    </row>
    <row r="288" spans="1:27" x14ac:dyDescent="0.25">
      <c r="D288" s="26" t="s">
        <v>216</v>
      </c>
      <c r="E288" s="25"/>
      <c r="H288" s="25"/>
      <c r="K288" s="23">
        <f>SUM(J287:J287)</f>
        <v>25.24</v>
      </c>
    </row>
    <row r="289" spans="1:27" x14ac:dyDescent="0.25">
      <c r="E289" s="25"/>
      <c r="H289" s="25"/>
      <c r="K289" s="25"/>
    </row>
    <row r="290" spans="1:27" x14ac:dyDescent="0.25">
      <c r="D290" s="26" t="s">
        <v>236</v>
      </c>
      <c r="E290" s="25"/>
      <c r="H290" s="25">
        <v>1.5</v>
      </c>
      <c r="I290" t="s">
        <v>237</v>
      </c>
      <c r="J290">
        <f>ROUND(H290/100*K285,5)</f>
        <v>0.40289999999999998</v>
      </c>
      <c r="K290" s="25"/>
    </row>
    <row r="291" spans="1:27" x14ac:dyDescent="0.25">
      <c r="D291" s="26" t="s">
        <v>217</v>
      </c>
      <c r="E291" s="25"/>
      <c r="H291" s="25"/>
      <c r="K291" s="28">
        <f>SUM(J283:J290)</f>
        <v>52.502899999999997</v>
      </c>
    </row>
    <row r="292" spans="1:27" x14ac:dyDescent="0.25">
      <c r="D292" s="26" t="s">
        <v>218</v>
      </c>
      <c r="E292" s="25"/>
      <c r="H292" s="25"/>
      <c r="K292" s="28">
        <f>SUM(K291:K291)</f>
        <v>52.502899999999997</v>
      </c>
    </row>
    <row r="294" spans="1:27" ht="45" customHeight="1" x14ac:dyDescent="0.25">
      <c r="A294" s="18" t="s">
        <v>311</v>
      </c>
      <c r="B294" s="18" t="s">
        <v>99</v>
      </c>
      <c r="C294" s="19" t="s">
        <v>30</v>
      </c>
      <c r="D294" s="37" t="s">
        <v>100</v>
      </c>
      <c r="E294" s="38"/>
      <c r="F294" s="38"/>
      <c r="G294" s="19"/>
      <c r="H294" s="20" t="s">
        <v>206</v>
      </c>
      <c r="I294" s="39">
        <v>1</v>
      </c>
      <c r="J294" s="40"/>
      <c r="K294" s="21">
        <f>ROUND(K305,2)</f>
        <v>1008.28</v>
      </c>
      <c r="L294" s="19"/>
      <c r="M294" s="19"/>
      <c r="N294" s="19"/>
      <c r="O294" s="19"/>
      <c r="P294" s="19"/>
      <c r="Q294" s="19"/>
      <c r="R294" s="19"/>
      <c r="S294" s="19"/>
      <c r="T294" s="19"/>
      <c r="U294" s="19"/>
      <c r="V294" s="19"/>
      <c r="W294" s="19"/>
      <c r="X294" s="19"/>
      <c r="Y294" s="19"/>
      <c r="Z294" s="19"/>
      <c r="AA294" s="19"/>
    </row>
    <row r="295" spans="1:27" x14ac:dyDescent="0.25">
      <c r="B295" s="14" t="s">
        <v>207</v>
      </c>
    </row>
    <row r="296" spans="1:27" x14ac:dyDescent="0.25">
      <c r="B296" t="s">
        <v>298</v>
      </c>
      <c r="C296" t="s">
        <v>146</v>
      </c>
      <c r="D296" t="s">
        <v>299</v>
      </c>
      <c r="E296" s="22">
        <v>1</v>
      </c>
      <c r="F296" t="s">
        <v>210</v>
      </c>
      <c r="G296" t="s">
        <v>211</v>
      </c>
      <c r="H296" s="23">
        <v>23.07</v>
      </c>
      <c r="I296" t="s">
        <v>212</v>
      </c>
      <c r="J296" s="24">
        <f>ROUND(E296/I294* H296,5)</f>
        <v>23.07</v>
      </c>
      <c r="K296" s="25"/>
    </row>
    <row r="297" spans="1:27" x14ac:dyDescent="0.25">
      <c r="B297" t="s">
        <v>296</v>
      </c>
      <c r="C297" t="s">
        <v>146</v>
      </c>
      <c r="D297" t="s">
        <v>297</v>
      </c>
      <c r="E297" s="22">
        <v>1</v>
      </c>
      <c r="F297" t="s">
        <v>210</v>
      </c>
      <c r="G297" t="s">
        <v>211</v>
      </c>
      <c r="H297" s="23">
        <v>26.86</v>
      </c>
      <c r="I297" t="s">
        <v>212</v>
      </c>
      <c r="J297" s="24">
        <f>ROUND(E297/I294* H297,5)</f>
        <v>26.86</v>
      </c>
      <c r="K297" s="25"/>
    </row>
    <row r="298" spans="1:27" x14ac:dyDescent="0.25">
      <c r="D298" s="26" t="s">
        <v>213</v>
      </c>
      <c r="E298" s="25"/>
      <c r="H298" s="25"/>
      <c r="K298" s="23">
        <f>SUM(J296:J297)</f>
        <v>49.93</v>
      </c>
    </row>
    <row r="299" spans="1:27" x14ac:dyDescent="0.25">
      <c r="B299" s="14" t="s">
        <v>214</v>
      </c>
      <c r="E299" s="25"/>
      <c r="H299" s="25"/>
      <c r="K299" s="25"/>
    </row>
    <row r="300" spans="1:27" x14ac:dyDescent="0.25">
      <c r="B300" t="s">
        <v>312</v>
      </c>
      <c r="C300" t="s">
        <v>30</v>
      </c>
      <c r="D300" t="s">
        <v>313</v>
      </c>
      <c r="E300" s="22">
        <v>1</v>
      </c>
      <c r="G300" t="s">
        <v>211</v>
      </c>
      <c r="H300" s="23">
        <v>957.6</v>
      </c>
      <c r="I300" t="s">
        <v>212</v>
      </c>
      <c r="J300" s="24">
        <f>ROUND(E300* H300,5)</f>
        <v>957.6</v>
      </c>
      <c r="K300" s="25"/>
    </row>
    <row r="301" spans="1:27" x14ac:dyDescent="0.25">
      <c r="D301" s="26" t="s">
        <v>216</v>
      </c>
      <c r="E301" s="25"/>
      <c r="H301" s="25"/>
      <c r="K301" s="23">
        <f>SUM(J300:J300)</f>
        <v>957.6</v>
      </c>
    </row>
    <row r="302" spans="1:27" x14ac:dyDescent="0.25">
      <c r="E302" s="25"/>
      <c r="H302" s="25"/>
      <c r="K302" s="25"/>
    </row>
    <row r="303" spans="1:27" x14ac:dyDescent="0.25">
      <c r="D303" s="26" t="s">
        <v>236</v>
      </c>
      <c r="E303" s="25"/>
      <c r="H303" s="25">
        <v>1.5</v>
      </c>
      <c r="I303" t="s">
        <v>237</v>
      </c>
      <c r="J303">
        <f>ROUND(H303/100*K298,5)</f>
        <v>0.74895</v>
      </c>
      <c r="K303" s="25"/>
    </row>
    <row r="304" spans="1:27" x14ac:dyDescent="0.25">
      <c r="D304" s="26" t="s">
        <v>217</v>
      </c>
      <c r="E304" s="25"/>
      <c r="H304" s="25"/>
      <c r="K304" s="28">
        <f>SUM(J295:J303)</f>
        <v>1008.27895</v>
      </c>
    </row>
    <row r="305" spans="1:27" x14ac:dyDescent="0.25">
      <c r="D305" s="26" t="s">
        <v>218</v>
      </c>
      <c r="E305" s="25"/>
      <c r="H305" s="25"/>
      <c r="K305" s="28">
        <f>SUM(K304:K304)</f>
        <v>1008.27895</v>
      </c>
    </row>
    <row r="307" spans="1:27" ht="45" customHeight="1" x14ac:dyDescent="0.25">
      <c r="A307" s="18" t="s">
        <v>314</v>
      </c>
      <c r="B307" s="18" t="s">
        <v>109</v>
      </c>
      <c r="C307" s="19" t="s">
        <v>30</v>
      </c>
      <c r="D307" s="37" t="s">
        <v>110</v>
      </c>
      <c r="E307" s="38"/>
      <c r="F307" s="38"/>
      <c r="G307" s="19"/>
      <c r="H307" s="20" t="s">
        <v>206</v>
      </c>
      <c r="I307" s="39">
        <v>1</v>
      </c>
      <c r="J307" s="40"/>
      <c r="K307" s="21">
        <f>ROUND(K318,2)</f>
        <v>531.36</v>
      </c>
      <c r="L307" s="19"/>
      <c r="M307" s="19"/>
      <c r="N307" s="19"/>
      <c r="O307" s="19"/>
      <c r="P307" s="19"/>
      <c r="Q307" s="19"/>
      <c r="R307" s="19"/>
      <c r="S307" s="19"/>
      <c r="T307" s="19"/>
      <c r="U307" s="19"/>
      <c r="V307" s="19"/>
      <c r="W307" s="19"/>
      <c r="X307" s="19"/>
      <c r="Y307" s="19"/>
      <c r="Z307" s="19"/>
      <c r="AA307" s="19"/>
    </row>
    <row r="308" spans="1:27" x14ac:dyDescent="0.25">
      <c r="B308" s="14" t="s">
        <v>207</v>
      </c>
    </row>
    <row r="309" spans="1:27" x14ac:dyDescent="0.25">
      <c r="B309" t="s">
        <v>298</v>
      </c>
      <c r="C309" t="s">
        <v>146</v>
      </c>
      <c r="D309" t="s">
        <v>299</v>
      </c>
      <c r="E309" s="22">
        <v>2</v>
      </c>
      <c r="F309" t="s">
        <v>210</v>
      </c>
      <c r="G309" t="s">
        <v>211</v>
      </c>
      <c r="H309" s="23">
        <v>23.07</v>
      </c>
      <c r="I309" t="s">
        <v>212</v>
      </c>
      <c r="J309" s="24">
        <f>ROUND(E309/I307* H309,5)</f>
        <v>46.14</v>
      </c>
      <c r="K309" s="25"/>
    </row>
    <row r="310" spans="1:27" x14ac:dyDescent="0.25">
      <c r="B310" t="s">
        <v>296</v>
      </c>
      <c r="C310" t="s">
        <v>146</v>
      </c>
      <c r="D310" t="s">
        <v>297</v>
      </c>
      <c r="E310" s="22">
        <v>2</v>
      </c>
      <c r="F310" t="s">
        <v>210</v>
      </c>
      <c r="G310" t="s">
        <v>211</v>
      </c>
      <c r="H310" s="23">
        <v>26.86</v>
      </c>
      <c r="I310" t="s">
        <v>212</v>
      </c>
      <c r="J310" s="24">
        <f>ROUND(E310/I307* H310,5)</f>
        <v>53.72</v>
      </c>
      <c r="K310" s="25"/>
    </row>
    <row r="311" spans="1:27" x14ac:dyDescent="0.25">
      <c r="D311" s="26" t="s">
        <v>213</v>
      </c>
      <c r="E311" s="25"/>
      <c r="H311" s="25"/>
      <c r="K311" s="23">
        <f>SUM(J309:J310)</f>
        <v>99.86</v>
      </c>
    </row>
    <row r="312" spans="1:27" x14ac:dyDescent="0.25">
      <c r="B312" s="14" t="s">
        <v>214</v>
      </c>
      <c r="E312" s="25"/>
      <c r="H312" s="25"/>
      <c r="K312" s="25"/>
    </row>
    <row r="313" spans="1:27" x14ac:dyDescent="0.25">
      <c r="B313" t="s">
        <v>315</v>
      </c>
      <c r="C313" t="s">
        <v>30</v>
      </c>
      <c r="D313" t="s">
        <v>316</v>
      </c>
      <c r="E313" s="22">
        <v>1</v>
      </c>
      <c r="G313" t="s">
        <v>211</v>
      </c>
      <c r="H313" s="23">
        <v>430</v>
      </c>
      <c r="I313" t="s">
        <v>212</v>
      </c>
      <c r="J313" s="24">
        <f>ROUND(E313* H313,5)</f>
        <v>430</v>
      </c>
      <c r="K313" s="25"/>
    </row>
    <row r="314" spans="1:27" x14ac:dyDescent="0.25">
      <c r="D314" s="26" t="s">
        <v>216</v>
      </c>
      <c r="E314" s="25"/>
      <c r="H314" s="25"/>
      <c r="K314" s="23">
        <f>SUM(J313:J313)</f>
        <v>430</v>
      </c>
    </row>
    <row r="315" spans="1:27" x14ac:dyDescent="0.25">
      <c r="E315" s="25"/>
      <c r="H315" s="25"/>
      <c r="K315" s="25"/>
    </row>
    <row r="316" spans="1:27" x14ac:dyDescent="0.25">
      <c r="D316" s="26" t="s">
        <v>236</v>
      </c>
      <c r="E316" s="25"/>
      <c r="H316" s="25">
        <v>1.5</v>
      </c>
      <c r="I316" t="s">
        <v>237</v>
      </c>
      <c r="J316">
        <f>ROUND(H316/100*K311,5)</f>
        <v>1.4979</v>
      </c>
      <c r="K316" s="25"/>
    </row>
    <row r="317" spans="1:27" x14ac:dyDescent="0.25">
      <c r="D317" s="26" t="s">
        <v>217</v>
      </c>
      <c r="E317" s="25"/>
      <c r="H317" s="25"/>
      <c r="K317" s="28">
        <f>SUM(J308:J316)</f>
        <v>531.35789999999997</v>
      </c>
    </row>
    <row r="318" spans="1:27" x14ac:dyDescent="0.25">
      <c r="D318" s="26" t="s">
        <v>218</v>
      </c>
      <c r="E318" s="25"/>
      <c r="H318" s="25"/>
      <c r="K318" s="28">
        <f>SUM(K317:K317)</f>
        <v>531.35789999999997</v>
      </c>
    </row>
    <row r="320" spans="1:27" ht="45" customHeight="1" x14ac:dyDescent="0.25">
      <c r="A320" s="18" t="s">
        <v>317</v>
      </c>
      <c r="B320" s="18" t="s">
        <v>111</v>
      </c>
      <c r="C320" s="19" t="s">
        <v>30</v>
      </c>
      <c r="D320" s="37" t="s">
        <v>112</v>
      </c>
      <c r="E320" s="38"/>
      <c r="F320" s="38"/>
      <c r="G320" s="19"/>
      <c r="H320" s="20" t="s">
        <v>206</v>
      </c>
      <c r="I320" s="39">
        <v>1</v>
      </c>
      <c r="J320" s="40"/>
      <c r="K320" s="21">
        <f>ROUND(K330,2)</f>
        <v>193.63</v>
      </c>
      <c r="L320" s="19"/>
      <c r="M320" s="19"/>
      <c r="N320" s="19"/>
      <c r="O320" s="19"/>
      <c r="P320" s="19"/>
      <c r="Q320" s="19"/>
      <c r="R320" s="19"/>
      <c r="S320" s="19"/>
      <c r="T320" s="19"/>
      <c r="U320" s="19"/>
      <c r="V320" s="19"/>
      <c r="W320" s="19"/>
      <c r="X320" s="19"/>
      <c r="Y320" s="19"/>
      <c r="Z320" s="19"/>
      <c r="AA320" s="19"/>
    </row>
    <row r="321" spans="1:27" x14ac:dyDescent="0.25">
      <c r="B321" s="14" t="s">
        <v>207</v>
      </c>
    </row>
    <row r="322" spans="1:27" x14ac:dyDescent="0.25">
      <c r="B322" t="s">
        <v>296</v>
      </c>
      <c r="C322" t="s">
        <v>146</v>
      </c>
      <c r="D322" t="s">
        <v>297</v>
      </c>
      <c r="E322" s="22">
        <v>0.5</v>
      </c>
      <c r="F322" t="s">
        <v>210</v>
      </c>
      <c r="G322" t="s">
        <v>211</v>
      </c>
      <c r="H322" s="23">
        <v>26.86</v>
      </c>
      <c r="I322" t="s">
        <v>212</v>
      </c>
      <c r="J322" s="24">
        <f>ROUND(E322/I320* H322,5)</f>
        <v>13.43</v>
      </c>
      <c r="K322" s="25"/>
    </row>
    <row r="323" spans="1:27" x14ac:dyDescent="0.25">
      <c r="D323" s="26" t="s">
        <v>213</v>
      </c>
      <c r="E323" s="25"/>
      <c r="H323" s="25"/>
      <c r="K323" s="23">
        <f>SUM(J322:J322)</f>
        <v>13.43</v>
      </c>
    </row>
    <row r="324" spans="1:27" x14ac:dyDescent="0.25">
      <c r="B324" s="14" t="s">
        <v>214</v>
      </c>
      <c r="E324" s="25"/>
      <c r="H324" s="25"/>
      <c r="K324" s="25"/>
    </row>
    <row r="325" spans="1:27" x14ac:dyDescent="0.25">
      <c r="B325" t="s">
        <v>318</v>
      </c>
      <c r="C325" t="s">
        <v>30</v>
      </c>
      <c r="D325" t="s">
        <v>319</v>
      </c>
      <c r="E325" s="22">
        <v>1</v>
      </c>
      <c r="G325" t="s">
        <v>211</v>
      </c>
      <c r="H325" s="23">
        <v>180</v>
      </c>
      <c r="I325" t="s">
        <v>212</v>
      </c>
      <c r="J325" s="24">
        <f>ROUND(E325* H325,5)</f>
        <v>180</v>
      </c>
      <c r="K325" s="25"/>
    </row>
    <row r="326" spans="1:27" x14ac:dyDescent="0.25">
      <c r="D326" s="26" t="s">
        <v>216</v>
      </c>
      <c r="E326" s="25"/>
      <c r="H326" s="25"/>
      <c r="K326" s="23">
        <f>SUM(J325:J325)</f>
        <v>180</v>
      </c>
    </row>
    <row r="327" spans="1:27" x14ac:dyDescent="0.25">
      <c r="E327" s="25"/>
      <c r="H327" s="25"/>
      <c r="K327" s="25"/>
    </row>
    <row r="328" spans="1:27" x14ac:dyDescent="0.25">
      <c r="D328" s="26" t="s">
        <v>236</v>
      </c>
      <c r="E328" s="25"/>
      <c r="H328" s="25">
        <v>1.5</v>
      </c>
      <c r="I328" t="s">
        <v>237</v>
      </c>
      <c r="J328">
        <f>ROUND(H328/100*K323,5)</f>
        <v>0.20144999999999999</v>
      </c>
      <c r="K328" s="25"/>
    </row>
    <row r="329" spans="1:27" x14ac:dyDescent="0.25">
      <c r="D329" s="26" t="s">
        <v>217</v>
      </c>
      <c r="E329" s="25"/>
      <c r="H329" s="25"/>
      <c r="K329" s="28">
        <f>SUM(J321:J328)</f>
        <v>193.63145</v>
      </c>
    </row>
    <row r="330" spans="1:27" x14ac:dyDescent="0.25">
      <c r="D330" s="26" t="s">
        <v>218</v>
      </c>
      <c r="E330" s="25"/>
      <c r="H330" s="25"/>
      <c r="K330" s="28">
        <f>SUM(K329:K329)</f>
        <v>193.63145</v>
      </c>
    </row>
    <row r="332" spans="1:27" ht="45" customHeight="1" x14ac:dyDescent="0.25">
      <c r="A332" s="18" t="s">
        <v>320</v>
      </c>
      <c r="B332" s="18" t="s">
        <v>107</v>
      </c>
      <c r="C332" s="19" t="s">
        <v>30</v>
      </c>
      <c r="D332" s="37" t="s">
        <v>108</v>
      </c>
      <c r="E332" s="38"/>
      <c r="F332" s="38"/>
      <c r="G332" s="19"/>
      <c r="H332" s="20" t="s">
        <v>206</v>
      </c>
      <c r="I332" s="39">
        <v>1</v>
      </c>
      <c r="J332" s="40"/>
      <c r="K332" s="21">
        <f>ROUND(K343,2)</f>
        <v>289</v>
      </c>
      <c r="L332" s="19"/>
      <c r="M332" s="19"/>
      <c r="N332" s="19"/>
      <c r="O332" s="19"/>
      <c r="P332" s="19"/>
      <c r="Q332" s="19"/>
      <c r="R332" s="19"/>
      <c r="S332" s="19"/>
      <c r="T332" s="19"/>
      <c r="U332" s="19"/>
      <c r="V332" s="19"/>
      <c r="W332" s="19"/>
      <c r="X332" s="19"/>
      <c r="Y332" s="19"/>
      <c r="Z332" s="19"/>
      <c r="AA332" s="19"/>
    </row>
    <row r="333" spans="1:27" x14ac:dyDescent="0.25">
      <c r="B333" s="14" t="s">
        <v>207</v>
      </c>
    </row>
    <row r="334" spans="1:27" x14ac:dyDescent="0.25">
      <c r="B334" t="s">
        <v>296</v>
      </c>
      <c r="C334" t="s">
        <v>146</v>
      </c>
      <c r="D334" t="s">
        <v>297</v>
      </c>
      <c r="E334" s="22">
        <v>3.5</v>
      </c>
      <c r="F334" t="s">
        <v>210</v>
      </c>
      <c r="G334" t="s">
        <v>211</v>
      </c>
      <c r="H334" s="23">
        <v>26.86</v>
      </c>
      <c r="I334" t="s">
        <v>212</v>
      </c>
      <c r="J334" s="24">
        <f>ROUND(E334/I332* H334,5)</f>
        <v>94.01</v>
      </c>
      <c r="K334" s="25"/>
    </row>
    <row r="335" spans="1:27" x14ac:dyDescent="0.25">
      <c r="B335" t="s">
        <v>298</v>
      </c>
      <c r="C335" t="s">
        <v>146</v>
      </c>
      <c r="D335" t="s">
        <v>299</v>
      </c>
      <c r="E335" s="22">
        <v>0.16700000000000001</v>
      </c>
      <c r="F335" t="s">
        <v>210</v>
      </c>
      <c r="G335" t="s">
        <v>211</v>
      </c>
      <c r="H335" s="23">
        <v>23.07</v>
      </c>
      <c r="I335" t="s">
        <v>212</v>
      </c>
      <c r="J335" s="24">
        <f>ROUND(E335/I332* H335,5)</f>
        <v>3.8526899999999999</v>
      </c>
      <c r="K335" s="25"/>
    </row>
    <row r="336" spans="1:27" x14ac:dyDescent="0.25">
      <c r="D336" s="26" t="s">
        <v>213</v>
      </c>
      <c r="E336" s="25"/>
      <c r="H336" s="25"/>
      <c r="K336" s="23">
        <f>SUM(J334:J335)</f>
        <v>97.862690000000001</v>
      </c>
    </row>
    <row r="337" spans="1:27" x14ac:dyDescent="0.25">
      <c r="B337" s="14" t="s">
        <v>214</v>
      </c>
      <c r="E337" s="25"/>
      <c r="H337" s="25"/>
      <c r="K337" s="25"/>
    </row>
    <row r="338" spans="1:27" x14ac:dyDescent="0.25">
      <c r="B338" t="s">
        <v>321</v>
      </c>
      <c r="C338" t="s">
        <v>30</v>
      </c>
      <c r="D338" t="s">
        <v>322</v>
      </c>
      <c r="E338" s="22">
        <v>1</v>
      </c>
      <c r="G338" t="s">
        <v>211</v>
      </c>
      <c r="H338" s="23">
        <v>189.67</v>
      </c>
      <c r="I338" t="s">
        <v>212</v>
      </c>
      <c r="J338" s="24">
        <f>ROUND(E338* H338,5)</f>
        <v>189.67</v>
      </c>
      <c r="K338" s="25"/>
    </row>
    <row r="339" spans="1:27" x14ac:dyDescent="0.25">
      <c r="D339" s="26" t="s">
        <v>216</v>
      </c>
      <c r="E339" s="25"/>
      <c r="H339" s="25"/>
      <c r="K339" s="23">
        <f>SUM(J338:J338)</f>
        <v>189.67</v>
      </c>
    </row>
    <row r="340" spans="1:27" x14ac:dyDescent="0.25">
      <c r="E340" s="25"/>
      <c r="H340" s="25"/>
      <c r="K340" s="25"/>
    </row>
    <row r="341" spans="1:27" x14ac:dyDescent="0.25">
      <c r="D341" s="26" t="s">
        <v>236</v>
      </c>
      <c r="E341" s="25"/>
      <c r="H341" s="25">
        <v>1.5</v>
      </c>
      <c r="I341" t="s">
        <v>237</v>
      </c>
      <c r="J341">
        <f>ROUND(H341/100*K336,5)</f>
        <v>1.46794</v>
      </c>
      <c r="K341" s="25"/>
    </row>
    <row r="342" spans="1:27" x14ac:dyDescent="0.25">
      <c r="D342" s="26" t="s">
        <v>217</v>
      </c>
      <c r="E342" s="25"/>
      <c r="H342" s="25"/>
      <c r="K342" s="28">
        <f>SUM(J333:J341)</f>
        <v>289.00063</v>
      </c>
    </row>
    <row r="343" spans="1:27" x14ac:dyDescent="0.25">
      <c r="D343" s="26" t="s">
        <v>218</v>
      </c>
      <c r="E343" s="25"/>
      <c r="H343" s="25"/>
      <c r="K343" s="28">
        <f>SUM(K342:K342)</f>
        <v>289.00063</v>
      </c>
    </row>
    <row r="345" spans="1:27" ht="45" customHeight="1" x14ac:dyDescent="0.25">
      <c r="A345" s="18" t="s">
        <v>323</v>
      </c>
      <c r="B345" s="18" t="s">
        <v>103</v>
      </c>
      <c r="C345" s="19" t="s">
        <v>30</v>
      </c>
      <c r="D345" s="37" t="s">
        <v>104</v>
      </c>
      <c r="E345" s="38"/>
      <c r="F345" s="38"/>
      <c r="G345" s="19"/>
      <c r="H345" s="20" t="s">
        <v>206</v>
      </c>
      <c r="I345" s="39">
        <v>1</v>
      </c>
      <c r="J345" s="40"/>
      <c r="K345" s="21">
        <f>ROUND(K356,2)</f>
        <v>125.34</v>
      </c>
      <c r="L345" s="19"/>
      <c r="M345" s="19"/>
      <c r="N345" s="19"/>
      <c r="O345" s="19"/>
      <c r="P345" s="19"/>
      <c r="Q345" s="19"/>
      <c r="R345" s="19"/>
      <c r="S345" s="19"/>
      <c r="T345" s="19"/>
      <c r="U345" s="19"/>
      <c r="V345" s="19"/>
      <c r="W345" s="19"/>
      <c r="X345" s="19"/>
      <c r="Y345" s="19"/>
      <c r="Z345" s="19"/>
      <c r="AA345" s="19"/>
    </row>
    <row r="346" spans="1:27" x14ac:dyDescent="0.25">
      <c r="B346" s="14" t="s">
        <v>207</v>
      </c>
    </row>
    <row r="347" spans="1:27" x14ac:dyDescent="0.25">
      <c r="B347" t="s">
        <v>296</v>
      </c>
      <c r="C347" t="s">
        <v>146</v>
      </c>
      <c r="D347" t="s">
        <v>297</v>
      </c>
      <c r="E347" s="22">
        <v>0.2</v>
      </c>
      <c r="F347" t="s">
        <v>210</v>
      </c>
      <c r="G347" t="s">
        <v>211</v>
      </c>
      <c r="H347" s="23">
        <v>26.86</v>
      </c>
      <c r="I347" t="s">
        <v>212</v>
      </c>
      <c r="J347" s="24">
        <f>ROUND(E347/I345* H347,5)</f>
        <v>5.3719999999999999</v>
      </c>
      <c r="K347" s="25"/>
    </row>
    <row r="348" spans="1:27" x14ac:dyDescent="0.25">
      <c r="B348" t="s">
        <v>298</v>
      </c>
      <c r="C348" t="s">
        <v>146</v>
      </c>
      <c r="D348" t="s">
        <v>299</v>
      </c>
      <c r="E348" s="22">
        <v>0.2</v>
      </c>
      <c r="F348" t="s">
        <v>210</v>
      </c>
      <c r="G348" t="s">
        <v>211</v>
      </c>
      <c r="H348" s="23">
        <v>23.07</v>
      </c>
      <c r="I348" t="s">
        <v>212</v>
      </c>
      <c r="J348" s="24">
        <f>ROUND(E348/I345* H348,5)</f>
        <v>4.6139999999999999</v>
      </c>
      <c r="K348" s="25"/>
    </row>
    <row r="349" spans="1:27" x14ac:dyDescent="0.25">
      <c r="D349" s="26" t="s">
        <v>213</v>
      </c>
      <c r="E349" s="25"/>
      <c r="H349" s="25"/>
      <c r="K349" s="23">
        <f>SUM(J347:J348)</f>
        <v>9.9860000000000007</v>
      </c>
    </row>
    <row r="350" spans="1:27" x14ac:dyDescent="0.25">
      <c r="B350" s="14" t="s">
        <v>214</v>
      </c>
      <c r="E350" s="25"/>
      <c r="H350" s="25"/>
      <c r="K350" s="25"/>
    </row>
    <row r="351" spans="1:27" x14ac:dyDescent="0.25">
      <c r="B351" t="s">
        <v>324</v>
      </c>
      <c r="C351" t="s">
        <v>30</v>
      </c>
      <c r="D351" t="s">
        <v>325</v>
      </c>
      <c r="E351" s="22">
        <v>1</v>
      </c>
      <c r="G351" t="s">
        <v>211</v>
      </c>
      <c r="H351" s="23">
        <v>115.2</v>
      </c>
      <c r="I351" t="s">
        <v>212</v>
      </c>
      <c r="J351" s="24">
        <f>ROUND(E351* H351,5)</f>
        <v>115.2</v>
      </c>
      <c r="K351" s="25"/>
    </row>
    <row r="352" spans="1:27" x14ac:dyDescent="0.25">
      <c r="D352" s="26" t="s">
        <v>216</v>
      </c>
      <c r="E352" s="25"/>
      <c r="H352" s="25"/>
      <c r="K352" s="23">
        <f>SUM(J351:J351)</f>
        <v>115.2</v>
      </c>
    </row>
    <row r="353" spans="1:27" x14ac:dyDescent="0.25">
      <c r="E353" s="25"/>
      <c r="H353" s="25"/>
      <c r="K353" s="25"/>
    </row>
    <row r="354" spans="1:27" x14ac:dyDescent="0.25">
      <c r="D354" s="26" t="s">
        <v>236</v>
      </c>
      <c r="E354" s="25"/>
      <c r="H354" s="25">
        <v>1.5</v>
      </c>
      <c r="I354" t="s">
        <v>237</v>
      </c>
      <c r="J354">
        <f>ROUND(H354/100*K349,5)</f>
        <v>0.14979000000000001</v>
      </c>
      <c r="K354" s="25"/>
    </row>
    <row r="355" spans="1:27" x14ac:dyDescent="0.25">
      <c r="D355" s="26" t="s">
        <v>217</v>
      </c>
      <c r="E355" s="25"/>
      <c r="H355" s="25"/>
      <c r="K355" s="28">
        <f>SUM(J346:J354)</f>
        <v>125.33579</v>
      </c>
    </row>
    <row r="356" spans="1:27" x14ac:dyDescent="0.25">
      <c r="D356" s="26" t="s">
        <v>218</v>
      </c>
      <c r="E356" s="25"/>
      <c r="H356" s="25"/>
      <c r="K356" s="28">
        <f>SUM(K355:K355)</f>
        <v>125.33579</v>
      </c>
    </row>
    <row r="358" spans="1:27" ht="45" customHeight="1" x14ac:dyDescent="0.25">
      <c r="A358" s="18" t="s">
        <v>326</v>
      </c>
      <c r="B358" s="18" t="s">
        <v>101</v>
      </c>
      <c r="C358" s="19" t="s">
        <v>30</v>
      </c>
      <c r="D358" s="37" t="s">
        <v>102</v>
      </c>
      <c r="E358" s="38"/>
      <c r="F358" s="38"/>
      <c r="G358" s="19"/>
      <c r="H358" s="20" t="s">
        <v>206</v>
      </c>
      <c r="I358" s="39">
        <v>1</v>
      </c>
      <c r="J358" s="40"/>
      <c r="K358" s="21">
        <f>ROUND(K368,2)</f>
        <v>137.1</v>
      </c>
      <c r="L358" s="19"/>
      <c r="M358" s="19"/>
      <c r="N358" s="19"/>
      <c r="O358" s="19"/>
      <c r="P358" s="19"/>
      <c r="Q358" s="19"/>
      <c r="R358" s="19"/>
      <c r="S358" s="19"/>
      <c r="T358" s="19"/>
      <c r="U358" s="19"/>
      <c r="V358" s="19"/>
      <c r="W358" s="19"/>
      <c r="X358" s="19"/>
      <c r="Y358" s="19"/>
      <c r="Z358" s="19"/>
      <c r="AA358" s="19"/>
    </row>
    <row r="359" spans="1:27" x14ac:dyDescent="0.25">
      <c r="B359" s="14" t="s">
        <v>207</v>
      </c>
    </row>
    <row r="360" spans="1:27" x14ac:dyDescent="0.25">
      <c r="B360" t="s">
        <v>296</v>
      </c>
      <c r="C360" t="s">
        <v>146</v>
      </c>
      <c r="D360" t="s">
        <v>297</v>
      </c>
      <c r="E360" s="22">
        <v>0.33300000000000002</v>
      </c>
      <c r="F360" t="s">
        <v>210</v>
      </c>
      <c r="G360" t="s">
        <v>211</v>
      </c>
      <c r="H360" s="23">
        <v>26.86</v>
      </c>
      <c r="I360" t="s">
        <v>212</v>
      </c>
      <c r="J360" s="24">
        <f>ROUND(E360/I358* H360,5)</f>
        <v>8.9443800000000007</v>
      </c>
      <c r="K360" s="25"/>
    </row>
    <row r="361" spans="1:27" x14ac:dyDescent="0.25">
      <c r="D361" s="26" t="s">
        <v>213</v>
      </c>
      <c r="E361" s="25"/>
      <c r="H361" s="25"/>
      <c r="K361" s="23">
        <f>SUM(J360:J360)</f>
        <v>8.9443800000000007</v>
      </c>
    </row>
    <row r="362" spans="1:27" x14ac:dyDescent="0.25">
      <c r="B362" s="14" t="s">
        <v>214</v>
      </c>
      <c r="E362" s="25"/>
      <c r="H362" s="25"/>
      <c r="K362" s="25"/>
    </row>
    <row r="363" spans="1:27" x14ac:dyDescent="0.25">
      <c r="B363" t="s">
        <v>327</v>
      </c>
      <c r="C363" t="s">
        <v>30</v>
      </c>
      <c r="D363" t="s">
        <v>328</v>
      </c>
      <c r="E363" s="22">
        <v>1</v>
      </c>
      <c r="G363" t="s">
        <v>211</v>
      </c>
      <c r="H363" s="23">
        <v>128.07</v>
      </c>
      <c r="I363" t="s">
        <v>212</v>
      </c>
      <c r="J363" s="24">
        <f>ROUND(E363* H363,5)</f>
        <v>128.07</v>
      </c>
      <c r="K363" s="25"/>
    </row>
    <row r="364" spans="1:27" x14ac:dyDescent="0.25">
      <c r="D364" s="26" t="s">
        <v>216</v>
      </c>
      <c r="E364" s="25"/>
      <c r="H364" s="25"/>
      <c r="K364" s="23">
        <f>SUM(J363:J363)</f>
        <v>128.07</v>
      </c>
    </row>
    <row r="365" spans="1:27" x14ac:dyDescent="0.25">
      <c r="E365" s="25"/>
      <c r="H365" s="25"/>
      <c r="K365" s="25"/>
    </row>
    <row r="366" spans="1:27" x14ac:dyDescent="0.25">
      <c r="D366" s="26" t="s">
        <v>236</v>
      </c>
      <c r="E366" s="25"/>
      <c r="H366" s="25">
        <v>1</v>
      </c>
      <c r="I366" t="s">
        <v>237</v>
      </c>
      <c r="J366">
        <f>ROUND(H366/100*K361,5)</f>
        <v>8.9440000000000006E-2</v>
      </c>
      <c r="K366" s="25"/>
    </row>
    <row r="367" spans="1:27" x14ac:dyDescent="0.25">
      <c r="D367" s="26" t="s">
        <v>217</v>
      </c>
      <c r="E367" s="25"/>
      <c r="H367" s="25"/>
      <c r="K367" s="28">
        <f>SUM(J359:J366)</f>
        <v>137.10381999999998</v>
      </c>
    </row>
    <row r="368" spans="1:27" x14ac:dyDescent="0.25">
      <c r="D368" s="26" t="s">
        <v>218</v>
      </c>
      <c r="E368" s="25"/>
      <c r="H368" s="25"/>
      <c r="K368" s="28">
        <f>SUM(K367:K367)</f>
        <v>137.10381999999998</v>
      </c>
    </row>
    <row r="370" spans="1:27" ht="45" customHeight="1" x14ac:dyDescent="0.25">
      <c r="A370" s="18" t="s">
        <v>329</v>
      </c>
      <c r="B370" s="18" t="s">
        <v>105</v>
      </c>
      <c r="C370" s="19" t="s">
        <v>30</v>
      </c>
      <c r="D370" s="37" t="s">
        <v>106</v>
      </c>
      <c r="E370" s="38"/>
      <c r="F370" s="38"/>
      <c r="G370" s="19"/>
      <c r="H370" s="20" t="s">
        <v>206</v>
      </c>
      <c r="I370" s="39">
        <v>1</v>
      </c>
      <c r="J370" s="40"/>
      <c r="K370" s="21">
        <f>ROUND(K381,2)</f>
        <v>91.59</v>
      </c>
      <c r="L370" s="19"/>
      <c r="M370" s="19"/>
      <c r="N370" s="19"/>
      <c r="O370" s="19"/>
      <c r="P370" s="19"/>
      <c r="Q370" s="19"/>
      <c r="R370" s="19"/>
      <c r="S370" s="19"/>
      <c r="T370" s="19"/>
      <c r="U370" s="19"/>
      <c r="V370" s="19"/>
      <c r="W370" s="19"/>
      <c r="X370" s="19"/>
      <c r="Y370" s="19"/>
      <c r="Z370" s="19"/>
      <c r="AA370" s="19"/>
    </row>
    <row r="371" spans="1:27" x14ac:dyDescent="0.25">
      <c r="B371" s="14" t="s">
        <v>207</v>
      </c>
    </row>
    <row r="372" spans="1:27" x14ac:dyDescent="0.25">
      <c r="B372" t="s">
        <v>296</v>
      </c>
      <c r="C372" t="s">
        <v>146</v>
      </c>
      <c r="D372" t="s">
        <v>297</v>
      </c>
      <c r="E372" s="22">
        <v>0.16700000000000001</v>
      </c>
      <c r="F372" t="s">
        <v>210</v>
      </c>
      <c r="G372" t="s">
        <v>211</v>
      </c>
      <c r="H372" s="23">
        <v>26.86</v>
      </c>
      <c r="I372" t="s">
        <v>212</v>
      </c>
      <c r="J372" s="24">
        <f>ROUND(E372/I370* H372,5)</f>
        <v>4.4856199999999999</v>
      </c>
      <c r="K372" s="25"/>
    </row>
    <row r="373" spans="1:27" x14ac:dyDescent="0.25">
      <c r="B373" t="s">
        <v>298</v>
      </c>
      <c r="C373" t="s">
        <v>146</v>
      </c>
      <c r="D373" t="s">
        <v>299</v>
      </c>
      <c r="E373" s="22">
        <v>0.16700000000000001</v>
      </c>
      <c r="F373" t="s">
        <v>210</v>
      </c>
      <c r="G373" t="s">
        <v>211</v>
      </c>
      <c r="H373" s="23">
        <v>23.07</v>
      </c>
      <c r="I373" t="s">
        <v>212</v>
      </c>
      <c r="J373" s="24">
        <f>ROUND(E373/I370* H373,5)</f>
        <v>3.8526899999999999</v>
      </c>
      <c r="K373" s="25"/>
    </row>
    <row r="374" spans="1:27" x14ac:dyDescent="0.25">
      <c r="D374" s="26" t="s">
        <v>213</v>
      </c>
      <c r="E374" s="25"/>
      <c r="H374" s="25"/>
      <c r="K374" s="23">
        <f>SUM(J372:J373)</f>
        <v>8.3383099999999999</v>
      </c>
    </row>
    <row r="375" spans="1:27" x14ac:dyDescent="0.25">
      <c r="B375" s="14" t="s">
        <v>214</v>
      </c>
      <c r="E375" s="25"/>
      <c r="H375" s="25"/>
      <c r="K375" s="25"/>
    </row>
    <row r="376" spans="1:27" x14ac:dyDescent="0.25">
      <c r="B376" t="s">
        <v>330</v>
      </c>
      <c r="C376" t="s">
        <v>30</v>
      </c>
      <c r="D376" t="s">
        <v>331</v>
      </c>
      <c r="E376" s="22">
        <v>1</v>
      </c>
      <c r="G376" t="s">
        <v>211</v>
      </c>
      <c r="H376" s="23">
        <v>83.13</v>
      </c>
      <c r="I376" t="s">
        <v>212</v>
      </c>
      <c r="J376" s="24">
        <f>ROUND(E376* H376,5)</f>
        <v>83.13</v>
      </c>
      <c r="K376" s="25"/>
    </row>
    <row r="377" spans="1:27" x14ac:dyDescent="0.25">
      <c r="D377" s="26" t="s">
        <v>216</v>
      </c>
      <c r="E377" s="25"/>
      <c r="H377" s="25"/>
      <c r="K377" s="23">
        <f>SUM(J376:J376)</f>
        <v>83.13</v>
      </c>
    </row>
    <row r="378" spans="1:27" x14ac:dyDescent="0.25">
      <c r="E378" s="25"/>
      <c r="H378" s="25"/>
      <c r="K378" s="25"/>
    </row>
    <row r="379" spans="1:27" x14ac:dyDescent="0.25">
      <c r="D379" s="26" t="s">
        <v>236</v>
      </c>
      <c r="E379" s="25"/>
      <c r="H379" s="25">
        <v>1.5</v>
      </c>
      <c r="I379" t="s">
        <v>237</v>
      </c>
      <c r="J379">
        <f>ROUND(H379/100*K374,5)</f>
        <v>0.12506999999999999</v>
      </c>
      <c r="K379" s="25"/>
    </row>
    <row r="380" spans="1:27" x14ac:dyDescent="0.25">
      <c r="D380" s="26" t="s">
        <v>217</v>
      </c>
      <c r="E380" s="25"/>
      <c r="H380" s="25"/>
      <c r="K380" s="28">
        <f>SUM(J371:J379)</f>
        <v>91.593379999999996</v>
      </c>
    </row>
    <row r="381" spans="1:27" x14ac:dyDescent="0.25">
      <c r="D381" s="26" t="s">
        <v>218</v>
      </c>
      <c r="E381" s="25"/>
      <c r="H381" s="25"/>
      <c r="K381" s="28">
        <f>SUM(K380:K380)</f>
        <v>91.593379999999996</v>
      </c>
    </row>
    <row r="383" spans="1:27" ht="45" customHeight="1" x14ac:dyDescent="0.25">
      <c r="A383" s="18" t="s">
        <v>332</v>
      </c>
      <c r="B383" s="18" t="s">
        <v>115</v>
      </c>
      <c r="C383" s="19" t="s">
        <v>30</v>
      </c>
      <c r="D383" s="37" t="s">
        <v>116</v>
      </c>
      <c r="E383" s="38"/>
      <c r="F383" s="38"/>
      <c r="G383" s="19"/>
      <c r="H383" s="20" t="s">
        <v>206</v>
      </c>
      <c r="I383" s="39">
        <v>1</v>
      </c>
      <c r="J383" s="40"/>
      <c r="K383" s="21">
        <f>ROUND(K394,2)</f>
        <v>106.59</v>
      </c>
      <c r="L383" s="19"/>
      <c r="M383" s="19"/>
      <c r="N383" s="19"/>
      <c r="O383" s="19"/>
      <c r="P383" s="19"/>
      <c r="Q383" s="19"/>
      <c r="R383" s="19"/>
      <c r="S383" s="19"/>
      <c r="T383" s="19"/>
      <c r="U383" s="19"/>
      <c r="V383" s="19"/>
      <c r="W383" s="19"/>
      <c r="X383" s="19"/>
      <c r="Y383" s="19"/>
      <c r="Z383" s="19"/>
      <c r="AA383" s="19"/>
    </row>
    <row r="384" spans="1:27" x14ac:dyDescent="0.25">
      <c r="B384" s="14" t="s">
        <v>207</v>
      </c>
    </row>
    <row r="385" spans="1:27" x14ac:dyDescent="0.25">
      <c r="B385" t="s">
        <v>296</v>
      </c>
      <c r="C385" t="s">
        <v>146</v>
      </c>
      <c r="D385" t="s">
        <v>297</v>
      </c>
      <c r="E385" s="22">
        <v>0.5</v>
      </c>
      <c r="F385" t="s">
        <v>210</v>
      </c>
      <c r="G385" t="s">
        <v>211</v>
      </c>
      <c r="H385" s="23">
        <v>26.86</v>
      </c>
      <c r="I385" t="s">
        <v>212</v>
      </c>
      <c r="J385" s="24">
        <f>ROUND(E385/I383* H385,5)</f>
        <v>13.43</v>
      </c>
      <c r="K385" s="25"/>
    </row>
    <row r="386" spans="1:27" x14ac:dyDescent="0.25">
      <c r="B386" t="s">
        <v>298</v>
      </c>
      <c r="C386" t="s">
        <v>146</v>
      </c>
      <c r="D386" t="s">
        <v>299</v>
      </c>
      <c r="E386" s="22">
        <v>0.5</v>
      </c>
      <c r="F386" t="s">
        <v>210</v>
      </c>
      <c r="G386" t="s">
        <v>211</v>
      </c>
      <c r="H386" s="23">
        <v>23.07</v>
      </c>
      <c r="I386" t="s">
        <v>212</v>
      </c>
      <c r="J386" s="24">
        <f>ROUND(E386/I383* H386,5)</f>
        <v>11.535</v>
      </c>
      <c r="K386" s="25"/>
    </row>
    <row r="387" spans="1:27" x14ac:dyDescent="0.25">
      <c r="D387" s="26" t="s">
        <v>213</v>
      </c>
      <c r="E387" s="25"/>
      <c r="H387" s="25"/>
      <c r="K387" s="23">
        <f>SUM(J385:J386)</f>
        <v>24.965</v>
      </c>
    </row>
    <row r="388" spans="1:27" x14ac:dyDescent="0.25">
      <c r="B388" s="14" t="s">
        <v>214</v>
      </c>
      <c r="E388" s="25"/>
      <c r="H388" s="25"/>
      <c r="K388" s="25"/>
    </row>
    <row r="389" spans="1:27" x14ac:dyDescent="0.25">
      <c r="B389" t="s">
        <v>333</v>
      </c>
      <c r="C389" t="s">
        <v>30</v>
      </c>
      <c r="D389" t="s">
        <v>334</v>
      </c>
      <c r="E389" s="22">
        <v>1</v>
      </c>
      <c r="G389" t="s">
        <v>211</v>
      </c>
      <c r="H389" s="23">
        <v>81.25</v>
      </c>
      <c r="I389" t="s">
        <v>212</v>
      </c>
      <c r="J389" s="24">
        <f>ROUND(E389* H389,5)</f>
        <v>81.25</v>
      </c>
      <c r="K389" s="25"/>
    </row>
    <row r="390" spans="1:27" x14ac:dyDescent="0.25">
      <c r="D390" s="26" t="s">
        <v>216</v>
      </c>
      <c r="E390" s="25"/>
      <c r="H390" s="25"/>
      <c r="K390" s="23">
        <f>SUM(J389:J389)</f>
        <v>81.25</v>
      </c>
    </row>
    <row r="391" spans="1:27" x14ac:dyDescent="0.25">
      <c r="E391" s="25"/>
      <c r="H391" s="25"/>
      <c r="K391" s="25"/>
    </row>
    <row r="392" spans="1:27" x14ac:dyDescent="0.25">
      <c r="D392" s="26" t="s">
        <v>236</v>
      </c>
      <c r="E392" s="25"/>
      <c r="H392" s="25">
        <v>1.5</v>
      </c>
      <c r="I392" t="s">
        <v>237</v>
      </c>
      <c r="J392">
        <f>ROUND(H392/100*K387,5)</f>
        <v>0.37447999999999998</v>
      </c>
      <c r="K392" s="25"/>
    </row>
    <row r="393" spans="1:27" x14ac:dyDescent="0.25">
      <c r="D393" s="26" t="s">
        <v>217</v>
      </c>
      <c r="E393" s="25"/>
      <c r="H393" s="25"/>
      <c r="K393" s="28">
        <f>SUM(J384:J392)</f>
        <v>106.58948000000001</v>
      </c>
    </row>
    <row r="394" spans="1:27" x14ac:dyDescent="0.25">
      <c r="D394" s="26" t="s">
        <v>218</v>
      </c>
      <c r="E394" s="25"/>
      <c r="H394" s="25"/>
      <c r="K394" s="28">
        <f>SUM(K393:K393)</f>
        <v>106.58948000000001</v>
      </c>
    </row>
    <row r="396" spans="1:27" ht="45" customHeight="1" x14ac:dyDescent="0.25">
      <c r="A396" s="18" t="s">
        <v>335</v>
      </c>
      <c r="B396" s="18" t="s">
        <v>164</v>
      </c>
      <c r="C396" s="19" t="s">
        <v>30</v>
      </c>
      <c r="D396" s="37" t="s">
        <v>165</v>
      </c>
      <c r="E396" s="38"/>
      <c r="F396" s="38"/>
      <c r="G396" s="19"/>
      <c r="H396" s="20" t="s">
        <v>206</v>
      </c>
      <c r="I396" s="39">
        <v>1</v>
      </c>
      <c r="J396" s="40"/>
      <c r="K396" s="21">
        <f>ROUND(K407,2)</f>
        <v>288.54000000000002</v>
      </c>
      <c r="L396" s="19"/>
      <c r="M396" s="19"/>
      <c r="N396" s="19"/>
      <c r="O396" s="19"/>
      <c r="P396" s="19"/>
      <c r="Q396" s="19"/>
      <c r="R396" s="19"/>
      <c r="S396" s="19"/>
      <c r="T396" s="19"/>
      <c r="U396" s="19"/>
      <c r="V396" s="19"/>
      <c r="W396" s="19"/>
      <c r="X396" s="19"/>
      <c r="Y396" s="19"/>
      <c r="Z396" s="19"/>
      <c r="AA396" s="19"/>
    </row>
    <row r="397" spans="1:27" x14ac:dyDescent="0.25">
      <c r="B397" s="14" t="s">
        <v>207</v>
      </c>
    </row>
    <row r="398" spans="1:27" x14ac:dyDescent="0.25">
      <c r="B398" t="s">
        <v>336</v>
      </c>
      <c r="C398" t="s">
        <v>146</v>
      </c>
      <c r="D398" t="s">
        <v>297</v>
      </c>
      <c r="E398" s="22">
        <v>2</v>
      </c>
      <c r="F398" t="s">
        <v>210</v>
      </c>
      <c r="G398" t="s">
        <v>211</v>
      </c>
      <c r="H398" s="23">
        <v>19.37</v>
      </c>
      <c r="I398" t="s">
        <v>212</v>
      </c>
      <c r="J398" s="24">
        <f>ROUND(E398/I396* H398,5)</f>
        <v>38.74</v>
      </c>
      <c r="K398" s="25"/>
    </row>
    <row r="399" spans="1:27" x14ac:dyDescent="0.25">
      <c r="B399" t="s">
        <v>337</v>
      </c>
      <c r="C399" t="s">
        <v>146</v>
      </c>
      <c r="D399" t="s">
        <v>299</v>
      </c>
      <c r="E399" s="22">
        <v>2</v>
      </c>
      <c r="F399" t="s">
        <v>210</v>
      </c>
      <c r="G399" t="s">
        <v>211</v>
      </c>
      <c r="H399" s="23">
        <v>17.52</v>
      </c>
      <c r="I399" t="s">
        <v>212</v>
      </c>
      <c r="J399" s="24">
        <f>ROUND(E399/I396* H399,5)</f>
        <v>35.04</v>
      </c>
      <c r="K399" s="25"/>
    </row>
    <row r="400" spans="1:27" x14ac:dyDescent="0.25">
      <c r="D400" s="26" t="s">
        <v>213</v>
      </c>
      <c r="E400" s="25"/>
      <c r="H400" s="25"/>
      <c r="K400" s="23">
        <f>SUM(J398:J399)</f>
        <v>73.78</v>
      </c>
    </row>
    <row r="401" spans="1:27" x14ac:dyDescent="0.25">
      <c r="B401" s="14" t="s">
        <v>214</v>
      </c>
      <c r="E401" s="25"/>
      <c r="H401" s="25"/>
      <c r="K401" s="25"/>
    </row>
    <row r="402" spans="1:27" x14ac:dyDescent="0.25">
      <c r="B402" t="s">
        <v>338</v>
      </c>
      <c r="C402" t="s">
        <v>30</v>
      </c>
      <c r="D402" t="s">
        <v>339</v>
      </c>
      <c r="E402" s="22">
        <v>1</v>
      </c>
      <c r="G402" t="s">
        <v>211</v>
      </c>
      <c r="H402" s="23">
        <v>213.65</v>
      </c>
      <c r="I402" t="s">
        <v>212</v>
      </c>
      <c r="J402" s="24">
        <f>ROUND(E402* H402,5)</f>
        <v>213.65</v>
      </c>
      <c r="K402" s="25"/>
    </row>
    <row r="403" spans="1:27" x14ac:dyDescent="0.25">
      <c r="D403" s="26" t="s">
        <v>216</v>
      </c>
      <c r="E403" s="25"/>
      <c r="H403" s="25"/>
      <c r="K403" s="23">
        <f>SUM(J402:J402)</f>
        <v>213.65</v>
      </c>
    </row>
    <row r="404" spans="1:27" x14ac:dyDescent="0.25">
      <c r="E404" s="25"/>
      <c r="H404" s="25"/>
      <c r="K404" s="25"/>
    </row>
    <row r="405" spans="1:27" x14ac:dyDescent="0.25">
      <c r="D405" s="26" t="s">
        <v>236</v>
      </c>
      <c r="E405" s="25"/>
      <c r="H405" s="25">
        <v>1.5</v>
      </c>
      <c r="I405" t="s">
        <v>237</v>
      </c>
      <c r="J405">
        <f>ROUND(H405/100*K400,5)</f>
        <v>1.1067</v>
      </c>
      <c r="K405" s="25"/>
    </row>
    <row r="406" spans="1:27" x14ac:dyDescent="0.25">
      <c r="D406" s="26" t="s">
        <v>217</v>
      </c>
      <c r="E406" s="25"/>
      <c r="H406" s="25"/>
      <c r="K406" s="28">
        <f>SUM(J397:J405)</f>
        <v>288.5367</v>
      </c>
    </row>
    <row r="407" spans="1:27" x14ac:dyDescent="0.25">
      <c r="D407" s="26" t="s">
        <v>218</v>
      </c>
      <c r="E407" s="25"/>
      <c r="H407" s="25"/>
      <c r="K407" s="28">
        <f>SUM(K406:K406)</f>
        <v>288.5367</v>
      </c>
    </row>
    <row r="409" spans="1:27" ht="45" customHeight="1" x14ac:dyDescent="0.25">
      <c r="A409" s="18" t="s">
        <v>340</v>
      </c>
      <c r="B409" s="18" t="s">
        <v>93</v>
      </c>
      <c r="C409" s="19" t="s">
        <v>30</v>
      </c>
      <c r="D409" s="37" t="s">
        <v>94</v>
      </c>
      <c r="E409" s="38"/>
      <c r="F409" s="38"/>
      <c r="G409" s="19"/>
      <c r="H409" s="20" t="s">
        <v>206</v>
      </c>
      <c r="I409" s="39">
        <v>1</v>
      </c>
      <c r="J409" s="40"/>
      <c r="K409" s="21">
        <v>5366.75</v>
      </c>
      <c r="L409" s="19"/>
      <c r="M409" s="19"/>
      <c r="N409" s="19"/>
      <c r="O409" s="19"/>
      <c r="P409" s="19"/>
      <c r="Q409" s="19"/>
      <c r="R409" s="19"/>
      <c r="S409" s="19"/>
      <c r="T409" s="19"/>
      <c r="U409" s="19"/>
      <c r="V409" s="19"/>
      <c r="W409" s="19"/>
      <c r="X409" s="19"/>
      <c r="Y409" s="19"/>
      <c r="Z409" s="19"/>
      <c r="AA409" s="19"/>
    </row>
    <row r="410" spans="1:27" ht="45" customHeight="1" x14ac:dyDescent="0.25">
      <c r="A410" s="18" t="s">
        <v>341</v>
      </c>
      <c r="B410" s="18" t="s">
        <v>95</v>
      </c>
      <c r="C410" s="19" t="s">
        <v>30</v>
      </c>
      <c r="D410" s="37" t="s">
        <v>96</v>
      </c>
      <c r="E410" s="38"/>
      <c r="F410" s="38"/>
      <c r="G410" s="19"/>
      <c r="H410" s="20" t="s">
        <v>206</v>
      </c>
      <c r="I410" s="39">
        <v>1</v>
      </c>
      <c r="J410" s="40"/>
      <c r="K410" s="21">
        <v>8154.6</v>
      </c>
      <c r="L410" s="19"/>
      <c r="M410" s="19"/>
      <c r="N410" s="19"/>
      <c r="O410" s="19"/>
      <c r="P410" s="19"/>
      <c r="Q410" s="19"/>
      <c r="R410" s="19"/>
      <c r="S410" s="19"/>
      <c r="T410" s="19"/>
      <c r="U410" s="19"/>
      <c r="V410" s="19"/>
      <c r="W410" s="19"/>
      <c r="X410" s="19"/>
      <c r="Y410" s="19"/>
      <c r="Z410" s="19"/>
      <c r="AA410" s="19"/>
    </row>
    <row r="411" spans="1:27" ht="45" customHeight="1" x14ac:dyDescent="0.25">
      <c r="A411" s="18" t="s">
        <v>342</v>
      </c>
      <c r="B411" s="18" t="s">
        <v>127</v>
      </c>
      <c r="C411" s="19" t="s">
        <v>30</v>
      </c>
      <c r="D411" s="37" t="s">
        <v>128</v>
      </c>
      <c r="E411" s="38"/>
      <c r="F411" s="38"/>
      <c r="G411" s="19"/>
      <c r="H411" s="20" t="s">
        <v>206</v>
      </c>
      <c r="I411" s="39">
        <v>1</v>
      </c>
      <c r="J411" s="40"/>
      <c r="K411" s="21">
        <f>ROUND(K420,2)</f>
        <v>2.81</v>
      </c>
      <c r="L411" s="19"/>
      <c r="M411" s="19"/>
      <c r="N411" s="19"/>
      <c r="O411" s="19"/>
      <c r="P411" s="19"/>
      <c r="Q411" s="19"/>
      <c r="R411" s="19"/>
      <c r="S411" s="19"/>
      <c r="T411" s="19"/>
      <c r="U411" s="19"/>
      <c r="V411" s="19"/>
      <c r="W411" s="19"/>
      <c r="X411" s="19"/>
      <c r="Y411" s="19"/>
      <c r="Z411" s="19"/>
      <c r="AA411" s="19"/>
    </row>
    <row r="412" spans="1:27" x14ac:dyDescent="0.25">
      <c r="B412" s="14" t="s">
        <v>207</v>
      </c>
    </row>
    <row r="413" spans="1:27" x14ac:dyDescent="0.25">
      <c r="B413" t="s">
        <v>336</v>
      </c>
      <c r="C413" t="s">
        <v>146</v>
      </c>
      <c r="D413" t="s">
        <v>297</v>
      </c>
      <c r="E413" s="22">
        <v>0.05</v>
      </c>
      <c r="F413" t="s">
        <v>210</v>
      </c>
      <c r="G413" t="s">
        <v>211</v>
      </c>
      <c r="H413" s="23">
        <v>19.37</v>
      </c>
      <c r="I413" t="s">
        <v>212</v>
      </c>
      <c r="J413" s="24">
        <f>ROUND(E413/I411* H413,5)</f>
        <v>0.96850000000000003</v>
      </c>
      <c r="K413" s="25"/>
    </row>
    <row r="414" spans="1:27" x14ac:dyDescent="0.25">
      <c r="B414" t="s">
        <v>337</v>
      </c>
      <c r="C414" t="s">
        <v>146</v>
      </c>
      <c r="D414" t="s">
        <v>299</v>
      </c>
      <c r="E414" s="22">
        <v>0.05</v>
      </c>
      <c r="F414" t="s">
        <v>210</v>
      </c>
      <c r="G414" t="s">
        <v>211</v>
      </c>
      <c r="H414" s="23">
        <v>17.52</v>
      </c>
      <c r="I414" t="s">
        <v>212</v>
      </c>
      <c r="J414" s="24">
        <f>ROUND(E414/I411* H414,5)</f>
        <v>0.876</v>
      </c>
      <c r="K414" s="25"/>
    </row>
    <row r="415" spans="1:27" x14ac:dyDescent="0.25">
      <c r="D415" s="26" t="s">
        <v>213</v>
      </c>
      <c r="E415" s="25"/>
      <c r="H415" s="25"/>
      <c r="K415" s="23">
        <f>SUM(J413:J414)</f>
        <v>1.8445</v>
      </c>
    </row>
    <row r="416" spans="1:27" x14ac:dyDescent="0.25">
      <c r="B416" s="14" t="s">
        <v>214</v>
      </c>
      <c r="E416" s="25"/>
      <c r="H416" s="25"/>
      <c r="K416" s="25"/>
    </row>
    <row r="417" spans="1:27" x14ac:dyDescent="0.25">
      <c r="B417" t="s">
        <v>343</v>
      </c>
      <c r="C417" t="s">
        <v>15</v>
      </c>
      <c r="D417" t="s">
        <v>344</v>
      </c>
      <c r="E417" s="22">
        <v>1.02</v>
      </c>
      <c r="G417" t="s">
        <v>211</v>
      </c>
      <c r="H417" s="23">
        <v>0.95</v>
      </c>
      <c r="I417" t="s">
        <v>212</v>
      </c>
      <c r="J417" s="24">
        <f>ROUND(E417* H417,5)</f>
        <v>0.96899999999999997</v>
      </c>
      <c r="K417" s="25"/>
    </row>
    <row r="418" spans="1:27" x14ac:dyDescent="0.25">
      <c r="D418" s="26" t="s">
        <v>216</v>
      </c>
      <c r="E418" s="25"/>
      <c r="H418" s="25"/>
      <c r="K418" s="23">
        <f>SUM(J417:J417)</f>
        <v>0.96899999999999997</v>
      </c>
    </row>
    <row r="419" spans="1:27" x14ac:dyDescent="0.25">
      <c r="D419" s="26" t="s">
        <v>217</v>
      </c>
      <c r="E419" s="25"/>
      <c r="H419" s="25"/>
      <c r="K419" s="28">
        <f>SUM(J412:J418)</f>
        <v>2.8134999999999999</v>
      </c>
    </row>
    <row r="420" spans="1:27" x14ac:dyDescent="0.25">
      <c r="D420" s="26" t="s">
        <v>218</v>
      </c>
      <c r="E420" s="25"/>
      <c r="H420" s="25"/>
      <c r="K420" s="28">
        <f>SUM(K419:K419)</f>
        <v>2.8134999999999999</v>
      </c>
    </row>
    <row r="422" spans="1:27" ht="45" customHeight="1" x14ac:dyDescent="0.25">
      <c r="A422" s="18" t="s">
        <v>345</v>
      </c>
      <c r="B422" s="18" t="s">
        <v>137</v>
      </c>
      <c r="C422" s="19" t="s">
        <v>30</v>
      </c>
      <c r="D422" s="37" t="s">
        <v>138</v>
      </c>
      <c r="E422" s="38"/>
      <c r="F422" s="38"/>
      <c r="G422" s="19"/>
      <c r="H422" s="20" t="s">
        <v>206</v>
      </c>
      <c r="I422" s="39">
        <v>1</v>
      </c>
      <c r="J422" s="40"/>
      <c r="K422" s="21">
        <v>101.23</v>
      </c>
      <c r="L422" s="19"/>
      <c r="M422" s="19"/>
      <c r="N422" s="19"/>
      <c r="O422" s="19"/>
      <c r="P422" s="19"/>
      <c r="Q422" s="19"/>
      <c r="R422" s="19"/>
      <c r="S422" s="19"/>
      <c r="T422" s="19"/>
      <c r="U422" s="19"/>
      <c r="V422" s="19"/>
      <c r="W422" s="19"/>
      <c r="X422" s="19"/>
      <c r="Y422" s="19"/>
      <c r="Z422" s="19"/>
      <c r="AA422" s="19"/>
    </row>
    <row r="423" spans="1:27" ht="45" customHeight="1" x14ac:dyDescent="0.25">
      <c r="A423" s="18" t="s">
        <v>346</v>
      </c>
      <c r="B423" s="18" t="s">
        <v>49</v>
      </c>
      <c r="C423" s="19" t="s">
        <v>50</v>
      </c>
      <c r="D423" s="37" t="s">
        <v>51</v>
      </c>
      <c r="E423" s="38"/>
      <c r="F423" s="38"/>
      <c r="G423" s="19"/>
      <c r="H423" s="20" t="s">
        <v>206</v>
      </c>
      <c r="I423" s="39">
        <v>1</v>
      </c>
      <c r="J423" s="40"/>
      <c r="K423" s="21">
        <f>ROUND(K438,2)</f>
        <v>1573.91</v>
      </c>
      <c r="L423" s="19"/>
      <c r="M423" s="19"/>
      <c r="N423" s="19"/>
      <c r="O423" s="19"/>
      <c r="P423" s="19"/>
      <c r="Q423" s="19"/>
      <c r="R423" s="19"/>
      <c r="S423" s="19"/>
      <c r="T423" s="19"/>
      <c r="U423" s="19"/>
      <c r="V423" s="19"/>
      <c r="W423" s="19"/>
      <c r="X423" s="19"/>
      <c r="Y423" s="19"/>
      <c r="Z423" s="19"/>
      <c r="AA423" s="19"/>
    </row>
    <row r="424" spans="1:27" x14ac:dyDescent="0.25">
      <c r="B424" s="14" t="s">
        <v>207</v>
      </c>
    </row>
    <row r="425" spans="1:27" x14ac:dyDescent="0.25">
      <c r="B425" t="s">
        <v>208</v>
      </c>
      <c r="C425" t="s">
        <v>146</v>
      </c>
      <c r="D425" t="s">
        <v>209</v>
      </c>
      <c r="E425" s="22">
        <v>20</v>
      </c>
      <c r="F425" t="s">
        <v>210</v>
      </c>
      <c r="G425" t="s">
        <v>211</v>
      </c>
      <c r="H425" s="23">
        <v>26.86</v>
      </c>
      <c r="I425" t="s">
        <v>212</v>
      </c>
      <c r="J425" s="24">
        <f>ROUND(E425/I423* H425,5)</f>
        <v>537.20000000000005</v>
      </c>
      <c r="K425" s="25"/>
    </row>
    <row r="426" spans="1:27" x14ac:dyDescent="0.25">
      <c r="B426" t="s">
        <v>347</v>
      </c>
      <c r="C426" t="s">
        <v>146</v>
      </c>
      <c r="D426" t="s">
        <v>231</v>
      </c>
      <c r="E426" s="22">
        <v>20</v>
      </c>
      <c r="F426" t="s">
        <v>210</v>
      </c>
      <c r="G426" t="s">
        <v>211</v>
      </c>
      <c r="H426" s="23">
        <v>23.04</v>
      </c>
      <c r="I426" t="s">
        <v>212</v>
      </c>
      <c r="J426" s="24">
        <f>ROUND(E426/I423* H426,5)</f>
        <v>460.8</v>
      </c>
      <c r="K426" s="25"/>
    </row>
    <row r="427" spans="1:27" x14ac:dyDescent="0.25">
      <c r="D427" s="26" t="s">
        <v>213</v>
      </c>
      <c r="E427" s="25"/>
      <c r="H427" s="25"/>
      <c r="K427" s="23">
        <f>SUM(J425:J426)</f>
        <v>998</v>
      </c>
    </row>
    <row r="428" spans="1:27" x14ac:dyDescent="0.25">
      <c r="B428" s="14" t="s">
        <v>214</v>
      </c>
      <c r="E428" s="25"/>
      <c r="H428" s="25"/>
      <c r="K428" s="25"/>
    </row>
    <row r="429" spans="1:27" x14ac:dyDescent="0.25">
      <c r="B429" t="s">
        <v>348</v>
      </c>
      <c r="C429" t="s">
        <v>30</v>
      </c>
      <c r="D429" t="s">
        <v>349</v>
      </c>
      <c r="E429" s="22">
        <v>1</v>
      </c>
      <c r="G429" t="s">
        <v>211</v>
      </c>
      <c r="H429" s="23">
        <v>165.99</v>
      </c>
      <c r="I429" t="s">
        <v>212</v>
      </c>
      <c r="J429" s="24">
        <f>ROUND(E429* H429,5)</f>
        <v>165.99</v>
      </c>
      <c r="K429" s="25"/>
    </row>
    <row r="430" spans="1:27" x14ac:dyDescent="0.25">
      <c r="B430" t="s">
        <v>350</v>
      </c>
      <c r="C430" t="s">
        <v>30</v>
      </c>
      <c r="D430" t="s">
        <v>351</v>
      </c>
      <c r="E430" s="22">
        <v>8</v>
      </c>
      <c r="G430" t="s">
        <v>211</v>
      </c>
      <c r="H430" s="23">
        <v>15.23</v>
      </c>
      <c r="I430" t="s">
        <v>212</v>
      </c>
      <c r="J430" s="24">
        <f>ROUND(E430* H430,5)</f>
        <v>121.84</v>
      </c>
      <c r="K430" s="25"/>
    </row>
    <row r="431" spans="1:27" x14ac:dyDescent="0.25">
      <c r="B431" t="s">
        <v>352</v>
      </c>
      <c r="C431" t="s">
        <v>30</v>
      </c>
      <c r="D431" t="s">
        <v>353</v>
      </c>
      <c r="E431" s="22">
        <v>1</v>
      </c>
      <c r="G431" t="s">
        <v>211</v>
      </c>
      <c r="H431" s="23">
        <v>26.31</v>
      </c>
      <c r="I431" t="s">
        <v>212</v>
      </c>
      <c r="J431" s="24">
        <f>ROUND(E431* H431,5)</f>
        <v>26.31</v>
      </c>
      <c r="K431" s="25"/>
    </row>
    <row r="432" spans="1:27" x14ac:dyDescent="0.25">
      <c r="B432" t="s">
        <v>354</v>
      </c>
      <c r="C432" t="s">
        <v>30</v>
      </c>
      <c r="D432" t="s">
        <v>355</v>
      </c>
      <c r="E432" s="22">
        <v>15</v>
      </c>
      <c r="G432" t="s">
        <v>211</v>
      </c>
      <c r="H432" s="23">
        <v>4.12</v>
      </c>
      <c r="I432" t="s">
        <v>212</v>
      </c>
      <c r="J432" s="24">
        <f>ROUND(E432* H432,5)</f>
        <v>61.8</v>
      </c>
      <c r="K432" s="25"/>
    </row>
    <row r="433" spans="1:27" x14ac:dyDescent="0.25">
      <c r="B433" t="s">
        <v>356</v>
      </c>
      <c r="C433" t="s">
        <v>15</v>
      </c>
      <c r="D433" t="s">
        <v>357</v>
      </c>
      <c r="E433" s="22">
        <v>100</v>
      </c>
      <c r="G433" t="s">
        <v>211</v>
      </c>
      <c r="H433" s="23">
        <v>1.85</v>
      </c>
      <c r="I433" t="s">
        <v>212</v>
      </c>
      <c r="J433" s="24">
        <f>ROUND(E433* H433,5)</f>
        <v>185</v>
      </c>
      <c r="K433" s="25"/>
    </row>
    <row r="434" spans="1:27" x14ac:dyDescent="0.25">
      <c r="D434" s="26" t="s">
        <v>216</v>
      </c>
      <c r="E434" s="25"/>
      <c r="H434" s="25"/>
      <c r="K434" s="23">
        <f>SUM(J429:J433)</f>
        <v>560.94000000000005</v>
      </c>
    </row>
    <row r="435" spans="1:27" x14ac:dyDescent="0.25">
      <c r="E435" s="25"/>
      <c r="H435" s="25"/>
      <c r="K435" s="25"/>
    </row>
    <row r="436" spans="1:27" x14ac:dyDescent="0.25">
      <c r="D436" s="26" t="s">
        <v>236</v>
      </c>
      <c r="E436" s="25"/>
      <c r="H436" s="25">
        <v>1.5</v>
      </c>
      <c r="I436" t="s">
        <v>237</v>
      </c>
      <c r="J436">
        <f>ROUND(H436/100*K427,5)</f>
        <v>14.97</v>
      </c>
      <c r="K436" s="25"/>
    </row>
    <row r="437" spans="1:27" x14ac:dyDescent="0.25">
      <c r="D437" s="26" t="s">
        <v>217</v>
      </c>
      <c r="E437" s="25"/>
      <c r="H437" s="25"/>
      <c r="K437" s="28">
        <f>SUM(J424:J436)</f>
        <v>1573.9099999999999</v>
      </c>
    </row>
    <row r="438" spans="1:27" x14ac:dyDescent="0.25">
      <c r="D438" s="26" t="s">
        <v>218</v>
      </c>
      <c r="E438" s="25"/>
      <c r="H438" s="25"/>
      <c r="K438" s="28">
        <f>SUM(K437:K437)</f>
        <v>1573.9099999999999</v>
      </c>
    </row>
    <row r="440" spans="1:27" ht="45" customHeight="1" x14ac:dyDescent="0.25">
      <c r="A440" s="18" t="s">
        <v>358</v>
      </c>
      <c r="B440" s="18" t="s">
        <v>77</v>
      </c>
      <c r="C440" s="19" t="s">
        <v>30</v>
      </c>
      <c r="D440" s="37" t="s">
        <v>78</v>
      </c>
      <c r="E440" s="38"/>
      <c r="F440" s="38"/>
      <c r="G440" s="19"/>
      <c r="H440" s="20" t="s">
        <v>206</v>
      </c>
      <c r="I440" s="39">
        <v>1</v>
      </c>
      <c r="J440" s="40"/>
      <c r="K440" s="21">
        <f>ROUND(K455,2)</f>
        <v>1573.91</v>
      </c>
      <c r="L440" s="19"/>
      <c r="M440" s="19"/>
      <c r="N440" s="19"/>
      <c r="O440" s="19"/>
      <c r="P440" s="19"/>
      <c r="Q440" s="19"/>
      <c r="R440" s="19"/>
      <c r="S440" s="19"/>
      <c r="T440" s="19"/>
      <c r="U440" s="19"/>
      <c r="V440" s="19"/>
      <c r="W440" s="19"/>
      <c r="X440" s="19"/>
      <c r="Y440" s="19"/>
      <c r="Z440" s="19"/>
      <c r="AA440" s="19"/>
    </row>
    <row r="441" spans="1:27" x14ac:dyDescent="0.25">
      <c r="B441" s="14" t="s">
        <v>207</v>
      </c>
    </row>
    <row r="442" spans="1:27" x14ac:dyDescent="0.25">
      <c r="B442" t="s">
        <v>347</v>
      </c>
      <c r="C442" t="s">
        <v>146</v>
      </c>
      <c r="D442" t="s">
        <v>231</v>
      </c>
      <c r="E442" s="22">
        <v>20</v>
      </c>
      <c r="F442" t="s">
        <v>210</v>
      </c>
      <c r="G442" t="s">
        <v>211</v>
      </c>
      <c r="H442" s="23">
        <v>23.04</v>
      </c>
      <c r="I442" t="s">
        <v>212</v>
      </c>
      <c r="J442" s="24">
        <f>ROUND(E442/I440* H442,5)</f>
        <v>460.8</v>
      </c>
      <c r="K442" s="25"/>
    </row>
    <row r="443" spans="1:27" x14ac:dyDescent="0.25">
      <c r="B443" t="s">
        <v>208</v>
      </c>
      <c r="C443" t="s">
        <v>146</v>
      </c>
      <c r="D443" t="s">
        <v>209</v>
      </c>
      <c r="E443" s="22">
        <v>20</v>
      </c>
      <c r="F443" t="s">
        <v>210</v>
      </c>
      <c r="G443" t="s">
        <v>211</v>
      </c>
      <c r="H443" s="23">
        <v>26.86</v>
      </c>
      <c r="I443" t="s">
        <v>212</v>
      </c>
      <c r="J443" s="24">
        <f>ROUND(E443/I440* H443,5)</f>
        <v>537.20000000000005</v>
      </c>
      <c r="K443" s="25"/>
    </row>
    <row r="444" spans="1:27" x14ac:dyDescent="0.25">
      <c r="D444" s="26" t="s">
        <v>213</v>
      </c>
      <c r="E444" s="25"/>
      <c r="H444" s="25"/>
      <c r="K444" s="23">
        <f>SUM(J442:J443)</f>
        <v>998</v>
      </c>
    </row>
    <row r="445" spans="1:27" x14ac:dyDescent="0.25">
      <c r="B445" s="14" t="s">
        <v>214</v>
      </c>
      <c r="E445" s="25"/>
      <c r="H445" s="25"/>
      <c r="K445" s="25"/>
    </row>
    <row r="446" spans="1:27" x14ac:dyDescent="0.25">
      <c r="B446" t="s">
        <v>352</v>
      </c>
      <c r="C446" t="s">
        <v>30</v>
      </c>
      <c r="D446" t="s">
        <v>353</v>
      </c>
      <c r="E446" s="22">
        <v>1</v>
      </c>
      <c r="G446" t="s">
        <v>211</v>
      </c>
      <c r="H446" s="23">
        <v>26.31</v>
      </c>
      <c r="I446" t="s">
        <v>212</v>
      </c>
      <c r="J446" s="24">
        <f>ROUND(E446* H446,5)</f>
        <v>26.31</v>
      </c>
      <c r="K446" s="25"/>
    </row>
    <row r="447" spans="1:27" x14ac:dyDescent="0.25">
      <c r="B447" t="s">
        <v>350</v>
      </c>
      <c r="C447" t="s">
        <v>30</v>
      </c>
      <c r="D447" t="s">
        <v>351</v>
      </c>
      <c r="E447" s="22">
        <v>8</v>
      </c>
      <c r="G447" t="s">
        <v>211</v>
      </c>
      <c r="H447" s="23">
        <v>15.23</v>
      </c>
      <c r="I447" t="s">
        <v>212</v>
      </c>
      <c r="J447" s="24">
        <f>ROUND(E447* H447,5)</f>
        <v>121.84</v>
      </c>
      <c r="K447" s="25"/>
    </row>
    <row r="448" spans="1:27" x14ac:dyDescent="0.25">
      <c r="B448" t="s">
        <v>354</v>
      </c>
      <c r="C448" t="s">
        <v>30</v>
      </c>
      <c r="D448" t="s">
        <v>355</v>
      </c>
      <c r="E448" s="22">
        <v>15</v>
      </c>
      <c r="G448" t="s">
        <v>211</v>
      </c>
      <c r="H448" s="23">
        <v>4.12</v>
      </c>
      <c r="I448" t="s">
        <v>212</v>
      </c>
      <c r="J448" s="24">
        <f>ROUND(E448* H448,5)</f>
        <v>61.8</v>
      </c>
      <c r="K448" s="25"/>
    </row>
    <row r="449" spans="1:27" x14ac:dyDescent="0.25">
      <c r="B449" t="s">
        <v>356</v>
      </c>
      <c r="C449" t="s">
        <v>15</v>
      </c>
      <c r="D449" t="s">
        <v>357</v>
      </c>
      <c r="E449" s="22">
        <v>100</v>
      </c>
      <c r="G449" t="s">
        <v>211</v>
      </c>
      <c r="H449" s="23">
        <v>1.85</v>
      </c>
      <c r="I449" t="s">
        <v>212</v>
      </c>
      <c r="J449" s="24">
        <f>ROUND(E449* H449,5)</f>
        <v>185</v>
      </c>
      <c r="K449" s="25"/>
    </row>
    <row r="450" spans="1:27" x14ac:dyDescent="0.25">
      <c r="B450" t="s">
        <v>348</v>
      </c>
      <c r="C450" t="s">
        <v>30</v>
      </c>
      <c r="D450" t="s">
        <v>349</v>
      </c>
      <c r="E450" s="22">
        <v>1</v>
      </c>
      <c r="G450" t="s">
        <v>211</v>
      </c>
      <c r="H450" s="23">
        <v>165.99</v>
      </c>
      <c r="I450" t="s">
        <v>212</v>
      </c>
      <c r="J450" s="24">
        <f>ROUND(E450* H450,5)</f>
        <v>165.99</v>
      </c>
      <c r="K450" s="25"/>
    </row>
    <row r="451" spans="1:27" x14ac:dyDescent="0.25">
      <c r="D451" s="26" t="s">
        <v>216</v>
      </c>
      <c r="E451" s="25"/>
      <c r="H451" s="25"/>
      <c r="K451" s="23">
        <f>SUM(J446:J450)</f>
        <v>560.94000000000005</v>
      </c>
    </row>
    <row r="452" spans="1:27" x14ac:dyDescent="0.25">
      <c r="E452" s="25"/>
      <c r="H452" s="25"/>
      <c r="K452" s="25"/>
    </row>
    <row r="453" spans="1:27" x14ac:dyDescent="0.25">
      <c r="D453" s="26" t="s">
        <v>236</v>
      </c>
      <c r="E453" s="25"/>
      <c r="H453" s="25">
        <v>1.5</v>
      </c>
      <c r="I453" t="s">
        <v>237</v>
      </c>
      <c r="J453">
        <f>ROUND(H453/100*K444,5)</f>
        <v>14.97</v>
      </c>
      <c r="K453" s="25"/>
    </row>
    <row r="454" spans="1:27" x14ac:dyDescent="0.25">
      <c r="D454" s="26" t="s">
        <v>217</v>
      </c>
      <c r="E454" s="25"/>
      <c r="H454" s="25"/>
      <c r="K454" s="28">
        <f>SUM(J441:J453)</f>
        <v>1573.9099999999999</v>
      </c>
    </row>
    <row r="455" spans="1:27" x14ac:dyDescent="0.25">
      <c r="D455" s="26" t="s">
        <v>218</v>
      </c>
      <c r="E455" s="25"/>
      <c r="H455" s="25"/>
      <c r="K455" s="28">
        <f>SUM(K454:K454)</f>
        <v>1573.9099999999999</v>
      </c>
    </row>
    <row r="457" spans="1:27" ht="45" customHeight="1" x14ac:dyDescent="0.25">
      <c r="A457" s="18" t="s">
        <v>359</v>
      </c>
      <c r="B457" s="18" t="s">
        <v>79</v>
      </c>
      <c r="C457" s="19" t="s">
        <v>30</v>
      </c>
      <c r="D457" s="37" t="s">
        <v>80</v>
      </c>
      <c r="E457" s="38"/>
      <c r="F457" s="38"/>
      <c r="G457" s="19"/>
      <c r="H457" s="20" t="s">
        <v>206</v>
      </c>
      <c r="I457" s="39">
        <v>1</v>
      </c>
      <c r="J457" s="40"/>
      <c r="K457" s="21">
        <f>ROUND(K469,2)</f>
        <v>1114.19</v>
      </c>
      <c r="L457" s="19"/>
      <c r="M457" s="19"/>
      <c r="N457" s="19"/>
      <c r="O457" s="19"/>
      <c r="P457" s="19"/>
      <c r="Q457" s="19"/>
      <c r="R457" s="19"/>
      <c r="S457" s="19"/>
      <c r="T457" s="19"/>
      <c r="U457" s="19"/>
      <c r="V457" s="19"/>
      <c r="W457" s="19"/>
      <c r="X457" s="19"/>
      <c r="Y457" s="19"/>
      <c r="Z457" s="19"/>
      <c r="AA457" s="19"/>
    </row>
    <row r="458" spans="1:27" x14ac:dyDescent="0.25">
      <c r="B458" s="14" t="s">
        <v>207</v>
      </c>
    </row>
    <row r="459" spans="1:27" x14ac:dyDescent="0.25">
      <c r="B459" t="s">
        <v>208</v>
      </c>
      <c r="C459" t="s">
        <v>146</v>
      </c>
      <c r="D459" t="s">
        <v>209</v>
      </c>
      <c r="E459" s="22">
        <v>16</v>
      </c>
      <c r="F459" t="s">
        <v>210</v>
      </c>
      <c r="G459" t="s">
        <v>211</v>
      </c>
      <c r="H459" s="23">
        <v>26.86</v>
      </c>
      <c r="I459" t="s">
        <v>212</v>
      </c>
      <c r="J459" s="24">
        <f>ROUND(E459/I457* H459,5)</f>
        <v>429.76</v>
      </c>
      <c r="K459" s="25"/>
    </row>
    <row r="460" spans="1:27" x14ac:dyDescent="0.25">
      <c r="B460" t="s">
        <v>347</v>
      </c>
      <c r="C460" t="s">
        <v>146</v>
      </c>
      <c r="D460" t="s">
        <v>231</v>
      </c>
      <c r="E460" s="22">
        <v>16</v>
      </c>
      <c r="F460" t="s">
        <v>210</v>
      </c>
      <c r="G460" t="s">
        <v>211</v>
      </c>
      <c r="H460" s="23">
        <v>23.04</v>
      </c>
      <c r="I460" t="s">
        <v>212</v>
      </c>
      <c r="J460" s="24">
        <f>ROUND(E460/I457* H460,5)</f>
        <v>368.64</v>
      </c>
      <c r="K460" s="25"/>
    </row>
    <row r="461" spans="1:27" x14ac:dyDescent="0.25">
      <c r="D461" s="26" t="s">
        <v>213</v>
      </c>
      <c r="E461" s="25"/>
      <c r="H461" s="25"/>
      <c r="K461" s="23">
        <f>SUM(J459:J460)</f>
        <v>798.4</v>
      </c>
    </row>
    <row r="462" spans="1:27" x14ac:dyDescent="0.25">
      <c r="B462" s="14" t="s">
        <v>214</v>
      </c>
      <c r="E462" s="25"/>
      <c r="H462" s="25"/>
      <c r="K462" s="25"/>
    </row>
    <row r="463" spans="1:27" x14ac:dyDescent="0.25">
      <c r="B463" t="s">
        <v>352</v>
      </c>
      <c r="C463" t="s">
        <v>30</v>
      </c>
      <c r="D463" t="s">
        <v>353</v>
      </c>
      <c r="E463" s="22">
        <v>1</v>
      </c>
      <c r="G463" t="s">
        <v>211</v>
      </c>
      <c r="H463" s="23">
        <v>26.31</v>
      </c>
      <c r="I463" t="s">
        <v>212</v>
      </c>
      <c r="J463" s="24">
        <f>ROUND(E463* H463,5)</f>
        <v>26.31</v>
      </c>
      <c r="K463" s="25"/>
    </row>
    <row r="464" spans="1:27" x14ac:dyDescent="0.25">
      <c r="B464" t="s">
        <v>356</v>
      </c>
      <c r="C464" t="s">
        <v>15</v>
      </c>
      <c r="D464" t="s">
        <v>357</v>
      </c>
      <c r="E464" s="22">
        <v>150</v>
      </c>
      <c r="G464" t="s">
        <v>211</v>
      </c>
      <c r="H464" s="23">
        <v>1.85</v>
      </c>
      <c r="I464" t="s">
        <v>212</v>
      </c>
      <c r="J464" s="24">
        <f>ROUND(E464* H464,5)</f>
        <v>277.5</v>
      </c>
      <c r="K464" s="25"/>
    </row>
    <row r="465" spans="1:27" x14ac:dyDescent="0.25">
      <c r="D465" s="26" t="s">
        <v>216</v>
      </c>
      <c r="E465" s="25"/>
      <c r="H465" s="25"/>
      <c r="K465" s="23">
        <f>SUM(J463:J464)</f>
        <v>303.81</v>
      </c>
    </row>
    <row r="466" spans="1:27" x14ac:dyDescent="0.25">
      <c r="E466" s="25"/>
      <c r="H466" s="25"/>
      <c r="K466" s="25"/>
    </row>
    <row r="467" spans="1:27" x14ac:dyDescent="0.25">
      <c r="D467" s="26" t="s">
        <v>236</v>
      </c>
      <c r="E467" s="25"/>
      <c r="H467" s="25">
        <v>1.5</v>
      </c>
      <c r="I467" t="s">
        <v>237</v>
      </c>
      <c r="J467">
        <f>ROUND(H467/100*K461,5)</f>
        <v>11.976000000000001</v>
      </c>
      <c r="K467" s="25"/>
    </row>
    <row r="468" spans="1:27" x14ac:dyDescent="0.25">
      <c r="D468" s="26" t="s">
        <v>217</v>
      </c>
      <c r="E468" s="25"/>
      <c r="H468" s="25"/>
      <c r="K468" s="28">
        <f>SUM(J458:J467)</f>
        <v>1114.1860000000001</v>
      </c>
    </row>
    <row r="469" spans="1:27" x14ac:dyDescent="0.25">
      <c r="D469" s="26" t="s">
        <v>218</v>
      </c>
      <c r="E469" s="25"/>
      <c r="H469" s="25"/>
      <c r="K469" s="28">
        <f>SUM(K468:K468)</f>
        <v>1114.1860000000001</v>
      </c>
    </row>
    <row r="471" spans="1:27" ht="45" customHeight="1" x14ac:dyDescent="0.25">
      <c r="A471" s="18" t="s">
        <v>360</v>
      </c>
      <c r="B471" s="18" t="s">
        <v>81</v>
      </c>
      <c r="C471" s="19" t="s">
        <v>30</v>
      </c>
      <c r="D471" s="37" t="s">
        <v>82</v>
      </c>
      <c r="E471" s="38"/>
      <c r="F471" s="38"/>
      <c r="G471" s="19"/>
      <c r="H471" s="20" t="s">
        <v>206</v>
      </c>
      <c r="I471" s="39">
        <v>1</v>
      </c>
      <c r="J471" s="40"/>
      <c r="K471" s="21">
        <f>ROUND(K483,2)</f>
        <v>625.29999999999995</v>
      </c>
      <c r="L471" s="19"/>
      <c r="M471" s="19"/>
      <c r="N471" s="19"/>
      <c r="O471" s="19"/>
      <c r="P471" s="19"/>
      <c r="Q471" s="19"/>
      <c r="R471" s="19"/>
      <c r="S471" s="19"/>
      <c r="T471" s="19"/>
      <c r="U471" s="19"/>
      <c r="V471" s="19"/>
      <c r="W471" s="19"/>
      <c r="X471" s="19"/>
      <c r="Y471" s="19"/>
      <c r="Z471" s="19"/>
      <c r="AA471" s="19"/>
    </row>
    <row r="472" spans="1:27" x14ac:dyDescent="0.25">
      <c r="B472" s="14" t="s">
        <v>207</v>
      </c>
    </row>
    <row r="473" spans="1:27" x14ac:dyDescent="0.25">
      <c r="B473" t="s">
        <v>208</v>
      </c>
      <c r="C473" t="s">
        <v>146</v>
      </c>
      <c r="D473" t="s">
        <v>209</v>
      </c>
      <c r="E473" s="22">
        <v>10</v>
      </c>
      <c r="F473" t="s">
        <v>210</v>
      </c>
      <c r="G473" t="s">
        <v>211</v>
      </c>
      <c r="H473" s="23">
        <v>26.86</v>
      </c>
      <c r="I473" t="s">
        <v>212</v>
      </c>
      <c r="J473" s="24">
        <f>ROUND(E473/I471* H473,5)</f>
        <v>268.60000000000002</v>
      </c>
      <c r="K473" s="25"/>
    </row>
    <row r="474" spans="1:27" x14ac:dyDescent="0.25">
      <c r="B474" t="s">
        <v>347</v>
      </c>
      <c r="C474" t="s">
        <v>146</v>
      </c>
      <c r="D474" t="s">
        <v>231</v>
      </c>
      <c r="E474" s="22">
        <v>10</v>
      </c>
      <c r="F474" t="s">
        <v>210</v>
      </c>
      <c r="G474" t="s">
        <v>211</v>
      </c>
      <c r="H474" s="23">
        <v>23.04</v>
      </c>
      <c r="I474" t="s">
        <v>212</v>
      </c>
      <c r="J474" s="24">
        <f>ROUND(E474/I471* H474,5)</f>
        <v>230.4</v>
      </c>
      <c r="K474" s="25"/>
    </row>
    <row r="475" spans="1:27" x14ac:dyDescent="0.25">
      <c r="D475" s="26" t="s">
        <v>213</v>
      </c>
      <c r="E475" s="25"/>
      <c r="H475" s="25"/>
      <c r="K475" s="23">
        <f>SUM(J473:J474)</f>
        <v>499</v>
      </c>
    </row>
    <row r="476" spans="1:27" x14ac:dyDescent="0.25">
      <c r="B476" s="14" t="s">
        <v>214</v>
      </c>
      <c r="E476" s="25"/>
      <c r="H476" s="25"/>
      <c r="K476" s="25"/>
    </row>
    <row r="477" spans="1:27" x14ac:dyDescent="0.25">
      <c r="B477" t="s">
        <v>352</v>
      </c>
      <c r="C477" t="s">
        <v>30</v>
      </c>
      <c r="D477" t="s">
        <v>353</v>
      </c>
      <c r="E477" s="22">
        <v>1</v>
      </c>
      <c r="G477" t="s">
        <v>211</v>
      </c>
      <c r="H477" s="23">
        <v>26.31</v>
      </c>
      <c r="I477" t="s">
        <v>212</v>
      </c>
      <c r="J477" s="24">
        <f>ROUND(E477* H477,5)</f>
        <v>26.31</v>
      </c>
      <c r="K477" s="25"/>
    </row>
    <row r="478" spans="1:27" x14ac:dyDescent="0.25">
      <c r="B478" t="s">
        <v>356</v>
      </c>
      <c r="C478" t="s">
        <v>15</v>
      </c>
      <c r="D478" t="s">
        <v>357</v>
      </c>
      <c r="E478" s="22">
        <v>50</v>
      </c>
      <c r="G478" t="s">
        <v>211</v>
      </c>
      <c r="H478" s="23">
        <v>1.85</v>
      </c>
      <c r="I478" t="s">
        <v>212</v>
      </c>
      <c r="J478" s="24">
        <f>ROUND(E478* H478,5)</f>
        <v>92.5</v>
      </c>
      <c r="K478" s="25"/>
    </row>
    <row r="479" spans="1:27" x14ac:dyDescent="0.25">
      <c r="D479" s="26" t="s">
        <v>216</v>
      </c>
      <c r="E479" s="25"/>
      <c r="H479" s="25"/>
      <c r="K479" s="23">
        <f>SUM(J477:J478)</f>
        <v>118.81</v>
      </c>
    </row>
    <row r="480" spans="1:27" x14ac:dyDescent="0.25">
      <c r="E480" s="25"/>
      <c r="H480" s="25"/>
      <c r="K480" s="25"/>
    </row>
    <row r="481" spans="1:27" x14ac:dyDescent="0.25">
      <c r="D481" s="26" t="s">
        <v>236</v>
      </c>
      <c r="E481" s="25"/>
      <c r="H481" s="25">
        <v>1.5</v>
      </c>
      <c r="I481" t="s">
        <v>237</v>
      </c>
      <c r="J481">
        <f>ROUND(H481/100*K475,5)</f>
        <v>7.4850000000000003</v>
      </c>
      <c r="K481" s="25"/>
    </row>
    <row r="482" spans="1:27" x14ac:dyDescent="0.25">
      <c r="D482" s="26" t="s">
        <v>217</v>
      </c>
      <c r="E482" s="25"/>
      <c r="H482" s="25"/>
      <c r="K482" s="28">
        <f>SUM(J472:J481)</f>
        <v>625.29499999999996</v>
      </c>
    </row>
    <row r="483" spans="1:27" x14ac:dyDescent="0.25">
      <c r="D483" s="26" t="s">
        <v>218</v>
      </c>
      <c r="E483" s="25"/>
      <c r="H483" s="25"/>
      <c r="K483" s="28">
        <f>SUM(K482:K482)</f>
        <v>625.29499999999996</v>
      </c>
    </row>
    <row r="485" spans="1:27" ht="45" customHeight="1" x14ac:dyDescent="0.25">
      <c r="A485" s="18" t="s">
        <v>361</v>
      </c>
      <c r="B485" s="18" t="s">
        <v>191</v>
      </c>
      <c r="C485" s="19" t="s">
        <v>30</v>
      </c>
      <c r="D485" s="37" t="s">
        <v>192</v>
      </c>
      <c r="E485" s="38"/>
      <c r="F485" s="38"/>
      <c r="G485" s="19"/>
      <c r="H485" s="20" t="s">
        <v>206</v>
      </c>
      <c r="I485" s="39">
        <v>1</v>
      </c>
      <c r="J485" s="40"/>
      <c r="K485" s="21">
        <v>1200</v>
      </c>
      <c r="L485" s="19"/>
      <c r="M485" s="19"/>
      <c r="N485" s="19"/>
      <c r="O485" s="19"/>
      <c r="P485" s="19"/>
      <c r="Q485" s="19"/>
      <c r="R485" s="19"/>
      <c r="S485" s="19"/>
      <c r="T485" s="19"/>
      <c r="U485" s="19"/>
      <c r="V485" s="19"/>
      <c r="W485" s="19"/>
      <c r="X485" s="19"/>
      <c r="Y485" s="19"/>
      <c r="Z485" s="19"/>
      <c r="AA485" s="19"/>
    </row>
    <row r="486" spans="1:27" ht="45" customHeight="1" x14ac:dyDescent="0.25">
      <c r="A486" s="18" t="s">
        <v>362</v>
      </c>
      <c r="B486" s="18" t="s">
        <v>196</v>
      </c>
      <c r="C486" s="19" t="s">
        <v>30</v>
      </c>
      <c r="D486" s="37" t="s">
        <v>197</v>
      </c>
      <c r="E486" s="38"/>
      <c r="F486" s="38"/>
      <c r="G486" s="19"/>
      <c r="H486" s="20" t="s">
        <v>206</v>
      </c>
      <c r="I486" s="39">
        <v>1</v>
      </c>
      <c r="J486" s="40"/>
      <c r="K486" s="21">
        <v>9327.73</v>
      </c>
      <c r="L486" s="19"/>
      <c r="M486" s="19"/>
      <c r="N486" s="19"/>
      <c r="O486" s="19"/>
      <c r="P486" s="19"/>
      <c r="Q486" s="19"/>
      <c r="R486" s="19"/>
      <c r="S486" s="19"/>
      <c r="T486" s="19"/>
      <c r="U486" s="19"/>
      <c r="V486" s="19"/>
      <c r="W486" s="19"/>
      <c r="X486" s="19"/>
      <c r="Y486" s="19"/>
      <c r="Z486" s="19"/>
      <c r="AA486" s="19"/>
    </row>
    <row r="487" spans="1:27" ht="45" customHeight="1" x14ac:dyDescent="0.25">
      <c r="A487" s="18" t="s">
        <v>363</v>
      </c>
      <c r="B487" s="18" t="s">
        <v>182</v>
      </c>
      <c r="C487" s="19" t="s">
        <v>50</v>
      </c>
      <c r="D487" s="37" t="s">
        <v>183</v>
      </c>
      <c r="E487" s="38"/>
      <c r="F487" s="38"/>
      <c r="G487" s="19"/>
      <c r="H487" s="20" t="s">
        <v>206</v>
      </c>
      <c r="I487" s="39">
        <v>1</v>
      </c>
      <c r="J487" s="40"/>
      <c r="K487" s="21">
        <f>ROUND(K493,2)</f>
        <v>3193.6</v>
      </c>
      <c r="L487" s="19"/>
      <c r="M487" s="19"/>
      <c r="N487" s="19"/>
      <c r="O487" s="19"/>
      <c r="P487" s="19"/>
      <c r="Q487" s="19"/>
      <c r="R487" s="19"/>
      <c r="S487" s="19"/>
      <c r="T487" s="19"/>
      <c r="U487" s="19"/>
      <c r="V487" s="19"/>
      <c r="W487" s="19"/>
      <c r="X487" s="19"/>
      <c r="Y487" s="19"/>
      <c r="Z487" s="19"/>
      <c r="AA487" s="19"/>
    </row>
    <row r="488" spans="1:27" x14ac:dyDescent="0.25">
      <c r="B488" s="14" t="s">
        <v>207</v>
      </c>
    </row>
    <row r="489" spans="1:27" x14ac:dyDescent="0.25">
      <c r="B489" t="s">
        <v>208</v>
      </c>
      <c r="C489" t="s">
        <v>146</v>
      </c>
      <c r="D489" t="s">
        <v>209</v>
      </c>
      <c r="E489" s="22">
        <v>64</v>
      </c>
      <c r="F489" t="s">
        <v>210</v>
      </c>
      <c r="G489" t="s">
        <v>211</v>
      </c>
      <c r="H489" s="23">
        <v>26.86</v>
      </c>
      <c r="I489" t="s">
        <v>212</v>
      </c>
      <c r="J489" s="24">
        <f>ROUND(E489/I487* H489,5)</f>
        <v>1719.04</v>
      </c>
      <c r="K489" s="25"/>
    </row>
    <row r="490" spans="1:27" x14ac:dyDescent="0.25">
      <c r="B490" t="s">
        <v>347</v>
      </c>
      <c r="C490" t="s">
        <v>146</v>
      </c>
      <c r="D490" t="s">
        <v>231</v>
      </c>
      <c r="E490" s="22">
        <v>64</v>
      </c>
      <c r="F490" t="s">
        <v>210</v>
      </c>
      <c r="G490" t="s">
        <v>211</v>
      </c>
      <c r="H490" s="23">
        <v>23.04</v>
      </c>
      <c r="I490" t="s">
        <v>212</v>
      </c>
      <c r="J490" s="24">
        <f>ROUND(E490/I487* H490,5)</f>
        <v>1474.56</v>
      </c>
      <c r="K490" s="25"/>
    </row>
    <row r="491" spans="1:27" x14ac:dyDescent="0.25">
      <c r="D491" s="26" t="s">
        <v>213</v>
      </c>
      <c r="E491" s="25"/>
      <c r="H491" s="25"/>
      <c r="K491" s="23">
        <f>SUM(J489:J490)</f>
        <v>3193.6</v>
      </c>
    </row>
    <row r="492" spans="1:27" x14ac:dyDescent="0.25">
      <c r="D492" s="26" t="s">
        <v>217</v>
      </c>
      <c r="E492" s="25"/>
      <c r="H492" s="25"/>
      <c r="K492" s="28">
        <f>SUM(J488:J491)</f>
        <v>3193.6</v>
      </c>
    </row>
    <row r="493" spans="1:27" x14ac:dyDescent="0.25">
      <c r="D493" s="26" t="s">
        <v>218</v>
      </c>
      <c r="E493" s="25"/>
      <c r="H493" s="25"/>
      <c r="K493" s="28">
        <f>SUM(K492:K492)</f>
        <v>3193.6</v>
      </c>
    </row>
    <row r="495" spans="1:27" ht="45" customHeight="1" x14ac:dyDescent="0.25">
      <c r="A495" s="18" t="s">
        <v>364</v>
      </c>
      <c r="B495" s="18" t="s">
        <v>184</v>
      </c>
      <c r="C495" s="19" t="s">
        <v>50</v>
      </c>
      <c r="D495" s="37" t="s">
        <v>185</v>
      </c>
      <c r="E495" s="38"/>
      <c r="F495" s="38"/>
      <c r="G495" s="19"/>
      <c r="H495" s="20" t="s">
        <v>206</v>
      </c>
      <c r="I495" s="39">
        <v>1</v>
      </c>
      <c r="J495" s="40"/>
      <c r="K495" s="21">
        <f>ROUND(K501,2)</f>
        <v>2794.4</v>
      </c>
      <c r="L495" s="19"/>
      <c r="M495" s="19"/>
      <c r="N495" s="19"/>
      <c r="O495" s="19"/>
      <c r="P495" s="19"/>
      <c r="Q495" s="19"/>
      <c r="R495" s="19"/>
      <c r="S495" s="19"/>
      <c r="T495" s="19"/>
      <c r="U495" s="19"/>
      <c r="V495" s="19"/>
      <c r="W495" s="19"/>
      <c r="X495" s="19"/>
      <c r="Y495" s="19"/>
      <c r="Z495" s="19"/>
      <c r="AA495" s="19"/>
    </row>
    <row r="496" spans="1:27" x14ac:dyDescent="0.25">
      <c r="B496" s="14" t="s">
        <v>207</v>
      </c>
    </row>
    <row r="497" spans="1:27" x14ac:dyDescent="0.25">
      <c r="B497" t="s">
        <v>347</v>
      </c>
      <c r="C497" t="s">
        <v>146</v>
      </c>
      <c r="D497" t="s">
        <v>231</v>
      </c>
      <c r="E497" s="22">
        <v>56</v>
      </c>
      <c r="F497" t="s">
        <v>210</v>
      </c>
      <c r="G497" t="s">
        <v>211</v>
      </c>
      <c r="H497" s="23">
        <v>23.04</v>
      </c>
      <c r="I497" t="s">
        <v>212</v>
      </c>
      <c r="J497" s="24">
        <f>ROUND(E497/I495* H497,5)</f>
        <v>1290.24</v>
      </c>
      <c r="K497" s="25"/>
    </row>
    <row r="498" spans="1:27" x14ac:dyDescent="0.25">
      <c r="B498" t="s">
        <v>208</v>
      </c>
      <c r="C498" t="s">
        <v>146</v>
      </c>
      <c r="D498" t="s">
        <v>209</v>
      </c>
      <c r="E498" s="22">
        <v>56</v>
      </c>
      <c r="F498" t="s">
        <v>210</v>
      </c>
      <c r="G498" t="s">
        <v>211</v>
      </c>
      <c r="H498" s="23">
        <v>26.86</v>
      </c>
      <c r="I498" t="s">
        <v>212</v>
      </c>
      <c r="J498" s="24">
        <f>ROUND(E498/I495* H498,5)</f>
        <v>1504.16</v>
      </c>
      <c r="K498" s="25"/>
    </row>
    <row r="499" spans="1:27" x14ac:dyDescent="0.25">
      <c r="D499" s="26" t="s">
        <v>213</v>
      </c>
      <c r="E499" s="25"/>
      <c r="H499" s="25"/>
      <c r="K499" s="23">
        <f>SUM(J497:J498)</f>
        <v>2794.4</v>
      </c>
    </row>
    <row r="500" spans="1:27" x14ac:dyDescent="0.25">
      <c r="D500" s="26" t="s">
        <v>217</v>
      </c>
      <c r="E500" s="25"/>
      <c r="H500" s="25"/>
      <c r="K500" s="28">
        <f>SUM(J496:J499)</f>
        <v>2794.4</v>
      </c>
    </row>
    <row r="501" spans="1:27" x14ac:dyDescent="0.25">
      <c r="D501" s="26" t="s">
        <v>218</v>
      </c>
      <c r="E501" s="25"/>
      <c r="H501" s="25"/>
      <c r="K501" s="28">
        <f>SUM(K500:K500)</f>
        <v>2794.4</v>
      </c>
    </row>
    <row r="503" spans="1:27" ht="45" customHeight="1" x14ac:dyDescent="0.25">
      <c r="A503" s="18" t="s">
        <v>365</v>
      </c>
      <c r="B503" s="18" t="s">
        <v>186</v>
      </c>
      <c r="C503" s="19" t="s">
        <v>50</v>
      </c>
      <c r="D503" s="37" t="s">
        <v>187</v>
      </c>
      <c r="E503" s="38"/>
      <c r="F503" s="38"/>
      <c r="G503" s="19"/>
      <c r="H503" s="20" t="s">
        <v>206</v>
      </c>
      <c r="I503" s="39">
        <v>1</v>
      </c>
      <c r="J503" s="40"/>
      <c r="K503" s="21">
        <f>ROUND(K509,2)</f>
        <v>2495</v>
      </c>
      <c r="L503" s="19"/>
      <c r="M503" s="19"/>
      <c r="N503" s="19"/>
      <c r="O503" s="19"/>
      <c r="P503" s="19"/>
      <c r="Q503" s="19"/>
      <c r="R503" s="19"/>
      <c r="S503" s="19"/>
      <c r="T503" s="19"/>
      <c r="U503" s="19"/>
      <c r="V503" s="19"/>
      <c r="W503" s="19"/>
      <c r="X503" s="19"/>
      <c r="Y503" s="19"/>
      <c r="Z503" s="19"/>
      <c r="AA503" s="19"/>
    </row>
    <row r="504" spans="1:27" x14ac:dyDescent="0.25">
      <c r="B504" s="14" t="s">
        <v>207</v>
      </c>
    </row>
    <row r="505" spans="1:27" x14ac:dyDescent="0.25">
      <c r="B505" t="s">
        <v>208</v>
      </c>
      <c r="C505" t="s">
        <v>146</v>
      </c>
      <c r="D505" t="s">
        <v>209</v>
      </c>
      <c r="E505" s="22">
        <v>50</v>
      </c>
      <c r="F505" t="s">
        <v>210</v>
      </c>
      <c r="G505" t="s">
        <v>211</v>
      </c>
      <c r="H505" s="23">
        <v>26.86</v>
      </c>
      <c r="I505" t="s">
        <v>212</v>
      </c>
      <c r="J505" s="24">
        <f>ROUND(E505/I503* H505,5)</f>
        <v>1343</v>
      </c>
      <c r="K505" s="25"/>
    </row>
    <row r="506" spans="1:27" x14ac:dyDescent="0.25">
      <c r="B506" t="s">
        <v>347</v>
      </c>
      <c r="C506" t="s">
        <v>146</v>
      </c>
      <c r="D506" t="s">
        <v>231</v>
      </c>
      <c r="E506" s="22">
        <v>50</v>
      </c>
      <c r="F506" t="s">
        <v>210</v>
      </c>
      <c r="G506" t="s">
        <v>211</v>
      </c>
      <c r="H506" s="23">
        <v>23.04</v>
      </c>
      <c r="I506" t="s">
        <v>212</v>
      </c>
      <c r="J506" s="24">
        <f>ROUND(E506/I503* H506,5)</f>
        <v>1152</v>
      </c>
      <c r="K506" s="25"/>
    </row>
    <row r="507" spans="1:27" x14ac:dyDescent="0.25">
      <c r="D507" s="26" t="s">
        <v>213</v>
      </c>
      <c r="E507" s="25"/>
      <c r="H507" s="25"/>
      <c r="K507" s="23">
        <f>SUM(J505:J506)</f>
        <v>2495</v>
      </c>
    </row>
    <row r="508" spans="1:27" x14ac:dyDescent="0.25">
      <c r="D508" s="26" t="s">
        <v>217</v>
      </c>
      <c r="E508" s="25"/>
      <c r="H508" s="25"/>
      <c r="K508" s="28">
        <f>SUM(J504:J507)</f>
        <v>2495</v>
      </c>
    </row>
    <row r="509" spans="1:27" x14ac:dyDescent="0.25">
      <c r="D509" s="26" t="s">
        <v>218</v>
      </c>
      <c r="E509" s="25"/>
      <c r="H509" s="25"/>
      <c r="K509" s="28">
        <f>SUM(K508:K508)</f>
        <v>2495</v>
      </c>
    </row>
    <row r="511" spans="1:27" ht="45" customHeight="1" x14ac:dyDescent="0.25">
      <c r="A511" s="18" t="s">
        <v>366</v>
      </c>
      <c r="B511" s="18" t="s">
        <v>55</v>
      </c>
      <c r="C511" s="19" t="s">
        <v>30</v>
      </c>
      <c r="D511" s="37" t="s">
        <v>56</v>
      </c>
      <c r="E511" s="38"/>
      <c r="F511" s="38"/>
      <c r="G511" s="19"/>
      <c r="H511" s="20" t="s">
        <v>206</v>
      </c>
      <c r="I511" s="39">
        <v>1</v>
      </c>
      <c r="J511" s="40"/>
      <c r="K511" s="21">
        <v>16035</v>
      </c>
      <c r="L511" s="19"/>
      <c r="M511" s="19"/>
      <c r="N511" s="19"/>
      <c r="O511" s="19"/>
      <c r="P511" s="19"/>
      <c r="Q511" s="19"/>
      <c r="R511" s="19"/>
      <c r="S511" s="19"/>
      <c r="T511" s="19"/>
      <c r="U511" s="19"/>
      <c r="V511" s="19"/>
      <c r="W511" s="19"/>
      <c r="X511" s="19"/>
      <c r="Y511" s="19"/>
      <c r="Z511" s="19"/>
      <c r="AA511" s="19"/>
    </row>
    <row r="512" spans="1:27" ht="45" customHeight="1" x14ac:dyDescent="0.25">
      <c r="A512" s="18" t="s">
        <v>367</v>
      </c>
      <c r="B512" s="18" t="s">
        <v>57</v>
      </c>
      <c r="C512" s="19" t="s">
        <v>30</v>
      </c>
      <c r="D512" s="37" t="s">
        <v>58</v>
      </c>
      <c r="E512" s="38"/>
      <c r="F512" s="38"/>
      <c r="G512" s="19"/>
      <c r="H512" s="20" t="s">
        <v>206</v>
      </c>
      <c r="I512" s="39">
        <v>1</v>
      </c>
      <c r="J512" s="40"/>
      <c r="K512" s="21">
        <f>ROUND(K517,2)</f>
        <v>123623</v>
      </c>
      <c r="L512" s="19"/>
      <c r="M512" s="19"/>
      <c r="N512" s="19"/>
      <c r="O512" s="19"/>
      <c r="P512" s="19"/>
      <c r="Q512" s="19"/>
      <c r="R512" s="19"/>
      <c r="S512" s="19"/>
      <c r="T512" s="19"/>
      <c r="U512" s="19"/>
      <c r="V512" s="19"/>
      <c r="W512" s="19"/>
      <c r="X512" s="19"/>
      <c r="Y512" s="19"/>
      <c r="Z512" s="19"/>
      <c r="AA512" s="19"/>
    </row>
    <row r="513" spans="1:27" x14ac:dyDescent="0.25">
      <c r="B513" s="14" t="s">
        <v>214</v>
      </c>
    </row>
    <row r="514" spans="1:27" ht="409.5" x14ac:dyDescent="0.25">
      <c r="B514" t="s">
        <v>368</v>
      </c>
      <c r="C514" t="s">
        <v>30</v>
      </c>
      <c r="D514" s="27" t="s">
        <v>58</v>
      </c>
      <c r="E514" s="22">
        <v>1</v>
      </c>
      <c r="G514" t="s">
        <v>211</v>
      </c>
      <c r="H514" s="23">
        <v>123623</v>
      </c>
      <c r="I514" t="s">
        <v>212</v>
      </c>
      <c r="J514" s="24">
        <f>ROUND(E514* H514,5)</f>
        <v>123623</v>
      </c>
      <c r="K514" s="25"/>
    </row>
    <row r="515" spans="1:27" x14ac:dyDescent="0.25">
      <c r="D515" s="26" t="s">
        <v>216</v>
      </c>
      <c r="E515" s="25"/>
      <c r="H515" s="25"/>
      <c r="K515" s="23">
        <f>SUM(J514:J514)</f>
        <v>123623</v>
      </c>
    </row>
    <row r="516" spans="1:27" x14ac:dyDescent="0.25">
      <c r="D516" s="26" t="s">
        <v>217</v>
      </c>
      <c r="E516" s="25"/>
      <c r="H516" s="25"/>
      <c r="K516" s="28">
        <f>SUM(J513:J515)</f>
        <v>123623</v>
      </c>
    </row>
    <row r="517" spans="1:27" x14ac:dyDescent="0.25">
      <c r="D517" s="26" t="s">
        <v>218</v>
      </c>
      <c r="E517" s="25"/>
      <c r="H517" s="25"/>
      <c r="K517" s="28">
        <f>SUM(K516:K516)</f>
        <v>123623</v>
      </c>
    </row>
    <row r="519" spans="1:27" ht="45" customHeight="1" x14ac:dyDescent="0.25">
      <c r="A519" s="18" t="s">
        <v>369</v>
      </c>
      <c r="B519" s="18" t="s">
        <v>86</v>
      </c>
      <c r="C519" s="19" t="s">
        <v>30</v>
      </c>
      <c r="D519" s="37" t="s">
        <v>87</v>
      </c>
      <c r="E519" s="38"/>
      <c r="F519" s="38"/>
      <c r="G519" s="19"/>
      <c r="H519" s="20" t="s">
        <v>206</v>
      </c>
      <c r="I519" s="39">
        <v>1</v>
      </c>
      <c r="J519" s="40"/>
      <c r="K519" s="21">
        <f>ROUND(K524,2)</f>
        <v>41750</v>
      </c>
      <c r="L519" s="19"/>
      <c r="M519" s="19"/>
      <c r="N519" s="19"/>
      <c r="O519" s="19"/>
      <c r="P519" s="19"/>
      <c r="Q519" s="19"/>
      <c r="R519" s="19"/>
      <c r="S519" s="19"/>
      <c r="T519" s="19"/>
      <c r="U519" s="19"/>
      <c r="V519" s="19"/>
      <c r="W519" s="19"/>
      <c r="X519" s="19"/>
      <c r="Y519" s="19"/>
      <c r="Z519" s="19"/>
      <c r="AA519" s="19"/>
    </row>
    <row r="520" spans="1:27" x14ac:dyDescent="0.25">
      <c r="B520" s="14" t="s">
        <v>214</v>
      </c>
    </row>
    <row r="521" spans="1:27" ht="390" x14ac:dyDescent="0.25">
      <c r="B521" t="s">
        <v>370</v>
      </c>
      <c r="C521" t="s">
        <v>30</v>
      </c>
      <c r="D521" s="27" t="s">
        <v>87</v>
      </c>
      <c r="E521" s="22">
        <v>1</v>
      </c>
      <c r="G521" t="s">
        <v>211</v>
      </c>
      <c r="H521" s="23">
        <v>41750</v>
      </c>
      <c r="I521" t="s">
        <v>212</v>
      </c>
      <c r="J521" s="24">
        <f>ROUND(E521* H521,5)</f>
        <v>41750</v>
      </c>
      <c r="K521" s="25"/>
    </row>
    <row r="522" spans="1:27" x14ac:dyDescent="0.25">
      <c r="D522" s="26" t="s">
        <v>216</v>
      </c>
      <c r="E522" s="25"/>
      <c r="H522" s="25"/>
      <c r="K522" s="23">
        <f>SUM(J521:J521)</f>
        <v>41750</v>
      </c>
    </row>
    <row r="523" spans="1:27" x14ac:dyDescent="0.25">
      <c r="D523" s="26" t="s">
        <v>217</v>
      </c>
      <c r="E523" s="25"/>
      <c r="H523" s="25"/>
      <c r="K523" s="28">
        <f>SUM(J520:J522)</f>
        <v>41750</v>
      </c>
    </row>
    <row r="524" spans="1:27" x14ac:dyDescent="0.25">
      <c r="D524" s="26" t="s">
        <v>218</v>
      </c>
      <c r="E524" s="25"/>
      <c r="H524" s="25"/>
      <c r="K524" s="28">
        <f>SUM(K523:K523)</f>
        <v>41750</v>
      </c>
    </row>
    <row r="526" spans="1:27" ht="45" customHeight="1" x14ac:dyDescent="0.25">
      <c r="A526" s="18" t="s">
        <v>371</v>
      </c>
      <c r="B526" s="18" t="s">
        <v>88</v>
      </c>
      <c r="C526" s="19" t="s">
        <v>30</v>
      </c>
      <c r="D526" s="37" t="s">
        <v>89</v>
      </c>
      <c r="E526" s="38"/>
      <c r="F526" s="38"/>
      <c r="G526" s="19"/>
      <c r="H526" s="20" t="s">
        <v>206</v>
      </c>
      <c r="I526" s="39">
        <v>1</v>
      </c>
      <c r="J526" s="40"/>
      <c r="K526" s="21">
        <f>ROUND(K532,2)</f>
        <v>52.2</v>
      </c>
      <c r="L526" s="19"/>
      <c r="M526" s="19"/>
      <c r="N526" s="19"/>
      <c r="O526" s="19"/>
      <c r="P526" s="19"/>
      <c r="Q526" s="19"/>
      <c r="R526" s="19"/>
      <c r="S526" s="19"/>
      <c r="T526" s="19"/>
      <c r="U526" s="19"/>
      <c r="V526" s="19"/>
      <c r="W526" s="19"/>
      <c r="X526" s="19"/>
      <c r="Y526" s="19"/>
      <c r="Z526" s="19"/>
      <c r="AA526" s="19"/>
    </row>
    <row r="527" spans="1:27" x14ac:dyDescent="0.25">
      <c r="B527" s="14" t="s">
        <v>207</v>
      </c>
    </row>
    <row r="528" spans="1:27" x14ac:dyDescent="0.25">
      <c r="B528" t="s">
        <v>230</v>
      </c>
      <c r="C528" t="s">
        <v>146</v>
      </c>
      <c r="D528" t="s">
        <v>231</v>
      </c>
      <c r="E528" s="22">
        <v>1.1000000000000001</v>
      </c>
      <c r="F528" t="s">
        <v>210</v>
      </c>
      <c r="G528" t="s">
        <v>211</v>
      </c>
      <c r="H528" s="23">
        <v>23.04</v>
      </c>
      <c r="I528" t="s">
        <v>212</v>
      </c>
      <c r="J528" s="24">
        <f>ROUND(E528/I526* H528,5)</f>
        <v>25.344000000000001</v>
      </c>
      <c r="K528" s="25"/>
    </row>
    <row r="529" spans="1:27" x14ac:dyDescent="0.25">
      <c r="B529" t="s">
        <v>229</v>
      </c>
      <c r="C529" t="s">
        <v>146</v>
      </c>
      <c r="D529" t="s">
        <v>209</v>
      </c>
      <c r="E529" s="22">
        <v>1</v>
      </c>
      <c r="F529" t="s">
        <v>210</v>
      </c>
      <c r="G529" t="s">
        <v>211</v>
      </c>
      <c r="H529" s="23">
        <v>26.86</v>
      </c>
      <c r="I529" t="s">
        <v>212</v>
      </c>
      <c r="J529" s="24">
        <f>ROUND(E529/I526* H529,5)</f>
        <v>26.86</v>
      </c>
      <c r="K529" s="25"/>
    </row>
    <row r="530" spans="1:27" x14ac:dyDescent="0.25">
      <c r="D530" s="26" t="s">
        <v>213</v>
      </c>
      <c r="E530" s="25"/>
      <c r="H530" s="25"/>
      <c r="K530" s="23">
        <f>SUM(J528:J529)</f>
        <v>52.204000000000001</v>
      </c>
    </row>
    <row r="531" spans="1:27" x14ac:dyDescent="0.25">
      <c r="D531" s="26" t="s">
        <v>217</v>
      </c>
      <c r="E531" s="25"/>
      <c r="H531" s="25"/>
      <c r="K531" s="28">
        <f>SUM(J527:J530)</f>
        <v>52.204000000000001</v>
      </c>
    </row>
    <row r="532" spans="1:27" x14ac:dyDescent="0.25">
      <c r="D532" s="26" t="s">
        <v>218</v>
      </c>
      <c r="E532" s="25"/>
      <c r="H532" s="25"/>
      <c r="K532" s="28">
        <f>SUM(K531:K531)</f>
        <v>52.204000000000001</v>
      </c>
    </row>
    <row r="534" spans="1:27" ht="45" customHeight="1" x14ac:dyDescent="0.25">
      <c r="A534" s="18" t="s">
        <v>372</v>
      </c>
      <c r="B534" s="18" t="s">
        <v>166</v>
      </c>
      <c r="C534" s="19" t="s">
        <v>30</v>
      </c>
      <c r="D534" s="37" t="s">
        <v>167</v>
      </c>
      <c r="E534" s="38"/>
      <c r="F534" s="38"/>
      <c r="G534" s="19"/>
      <c r="H534" s="20" t="s">
        <v>206</v>
      </c>
      <c r="I534" s="39">
        <v>1</v>
      </c>
      <c r="J534" s="40"/>
      <c r="K534" s="21">
        <f>ROUND(K540,2)</f>
        <v>798.4</v>
      </c>
      <c r="L534" s="19"/>
      <c r="M534" s="19"/>
      <c r="N534" s="19"/>
      <c r="O534" s="19"/>
      <c r="P534" s="19"/>
      <c r="Q534" s="19"/>
      <c r="R534" s="19"/>
      <c r="S534" s="19"/>
      <c r="T534" s="19"/>
      <c r="U534" s="19"/>
      <c r="V534" s="19"/>
      <c r="W534" s="19"/>
      <c r="X534" s="19"/>
      <c r="Y534" s="19"/>
      <c r="Z534" s="19"/>
      <c r="AA534" s="19"/>
    </row>
    <row r="535" spans="1:27" x14ac:dyDescent="0.25">
      <c r="B535" s="14" t="s">
        <v>207</v>
      </c>
    </row>
    <row r="536" spans="1:27" x14ac:dyDescent="0.25">
      <c r="B536" t="s">
        <v>229</v>
      </c>
      <c r="C536" t="s">
        <v>146</v>
      </c>
      <c r="D536" t="s">
        <v>209</v>
      </c>
      <c r="E536" s="22">
        <v>16</v>
      </c>
      <c r="F536" t="s">
        <v>210</v>
      </c>
      <c r="G536" t="s">
        <v>211</v>
      </c>
      <c r="H536" s="23">
        <v>26.86</v>
      </c>
      <c r="I536" t="s">
        <v>212</v>
      </c>
      <c r="J536" s="24">
        <f>ROUND(E536/I534* H536,5)</f>
        <v>429.76</v>
      </c>
      <c r="K536" s="25"/>
    </row>
    <row r="537" spans="1:27" x14ac:dyDescent="0.25">
      <c r="B537" t="s">
        <v>230</v>
      </c>
      <c r="C537" t="s">
        <v>146</v>
      </c>
      <c r="D537" t="s">
        <v>231</v>
      </c>
      <c r="E537" s="22">
        <v>16</v>
      </c>
      <c r="F537" t="s">
        <v>210</v>
      </c>
      <c r="G537" t="s">
        <v>211</v>
      </c>
      <c r="H537" s="23">
        <v>23.04</v>
      </c>
      <c r="I537" t="s">
        <v>212</v>
      </c>
      <c r="J537" s="24">
        <f>ROUND(E537/I534* H537,5)</f>
        <v>368.64</v>
      </c>
      <c r="K537" s="25"/>
    </row>
    <row r="538" spans="1:27" x14ac:dyDescent="0.25">
      <c r="D538" s="26" t="s">
        <v>213</v>
      </c>
      <c r="E538" s="25"/>
      <c r="H538" s="25"/>
      <c r="K538" s="23">
        <f>SUM(J536:J537)</f>
        <v>798.4</v>
      </c>
    </row>
    <row r="539" spans="1:27" x14ac:dyDescent="0.25">
      <c r="D539" s="26" t="s">
        <v>217</v>
      </c>
      <c r="E539" s="25"/>
      <c r="H539" s="25"/>
      <c r="K539" s="28">
        <f>SUM(J535:J538)</f>
        <v>798.4</v>
      </c>
    </row>
    <row r="540" spans="1:27" x14ac:dyDescent="0.25">
      <c r="D540" s="26" t="s">
        <v>218</v>
      </c>
      <c r="E540" s="25"/>
      <c r="H540" s="25"/>
      <c r="K540" s="28">
        <f>SUM(K539:K539)</f>
        <v>798.4</v>
      </c>
    </row>
    <row r="542" spans="1:27" ht="45" customHeight="1" x14ac:dyDescent="0.25">
      <c r="A542" s="18" t="s">
        <v>373</v>
      </c>
      <c r="B542" s="18" t="s">
        <v>29</v>
      </c>
      <c r="C542" s="19" t="s">
        <v>30</v>
      </c>
      <c r="D542" s="37" t="s">
        <v>31</v>
      </c>
      <c r="E542" s="38"/>
      <c r="F542" s="38"/>
      <c r="G542" s="19"/>
      <c r="H542" s="20" t="s">
        <v>206</v>
      </c>
      <c r="I542" s="39">
        <v>1</v>
      </c>
      <c r="J542" s="40"/>
      <c r="K542" s="21">
        <v>7765.62</v>
      </c>
      <c r="L542" s="19"/>
      <c r="M542" s="19"/>
      <c r="N542" s="19"/>
      <c r="O542" s="19"/>
      <c r="P542" s="19"/>
      <c r="Q542" s="19"/>
      <c r="R542" s="19"/>
      <c r="S542" s="19"/>
      <c r="T542" s="19"/>
      <c r="U542" s="19"/>
      <c r="V542" s="19"/>
      <c r="W542" s="19"/>
      <c r="X542" s="19"/>
      <c r="Y542" s="19"/>
      <c r="Z542" s="19"/>
      <c r="AA542" s="19"/>
    </row>
    <row r="543" spans="1:27" ht="45" customHeight="1" x14ac:dyDescent="0.25">
      <c r="A543" s="18" t="s">
        <v>374</v>
      </c>
      <c r="B543" s="18" t="s">
        <v>34</v>
      </c>
      <c r="C543" s="19" t="s">
        <v>30</v>
      </c>
      <c r="D543" s="37" t="s">
        <v>35</v>
      </c>
      <c r="E543" s="38"/>
      <c r="F543" s="38"/>
      <c r="G543" s="19"/>
      <c r="H543" s="20" t="s">
        <v>206</v>
      </c>
      <c r="I543" s="39">
        <v>1</v>
      </c>
      <c r="J543" s="40"/>
      <c r="K543" s="21">
        <v>168926.25</v>
      </c>
      <c r="L543" s="19"/>
      <c r="M543" s="19"/>
      <c r="N543" s="19"/>
      <c r="O543" s="19"/>
      <c r="P543" s="19"/>
      <c r="Q543" s="19"/>
      <c r="R543" s="19"/>
      <c r="S543" s="19"/>
      <c r="T543" s="19"/>
      <c r="U543" s="19"/>
      <c r="V543" s="19"/>
      <c r="W543" s="19"/>
      <c r="X543" s="19"/>
      <c r="Y543" s="19"/>
      <c r="Z543" s="19"/>
      <c r="AA543" s="19"/>
    </row>
    <row r="544" spans="1:27" ht="45" customHeight="1" x14ac:dyDescent="0.25">
      <c r="A544" s="18" t="s">
        <v>375</v>
      </c>
      <c r="B544" s="18" t="s">
        <v>11</v>
      </c>
      <c r="C544" s="19" t="s">
        <v>12</v>
      </c>
      <c r="D544" s="37" t="s">
        <v>13</v>
      </c>
      <c r="E544" s="38"/>
      <c r="F544" s="38"/>
      <c r="G544" s="19"/>
      <c r="H544" s="20" t="s">
        <v>206</v>
      </c>
      <c r="I544" s="39">
        <v>1</v>
      </c>
      <c r="J544" s="40"/>
      <c r="K544" s="21">
        <v>80.5</v>
      </c>
      <c r="L544" s="19"/>
      <c r="M544" s="19"/>
      <c r="N544" s="19"/>
      <c r="O544" s="19"/>
      <c r="P544" s="19"/>
      <c r="Q544" s="19"/>
      <c r="R544" s="19"/>
      <c r="S544" s="19"/>
      <c r="T544" s="19"/>
      <c r="U544" s="19"/>
      <c r="V544" s="19"/>
      <c r="W544" s="19"/>
      <c r="X544" s="19"/>
      <c r="Y544" s="19"/>
      <c r="Z544" s="19"/>
      <c r="AA544" s="19"/>
    </row>
    <row r="545" spans="1:27" ht="45" customHeight="1" x14ac:dyDescent="0.25">
      <c r="A545" s="18" t="s">
        <v>376</v>
      </c>
      <c r="B545" s="18" t="s">
        <v>14</v>
      </c>
      <c r="C545" s="19" t="s">
        <v>15</v>
      </c>
      <c r="D545" s="37" t="s">
        <v>16</v>
      </c>
      <c r="E545" s="38"/>
      <c r="F545" s="38"/>
      <c r="G545" s="19"/>
      <c r="H545" s="20" t="s">
        <v>206</v>
      </c>
      <c r="I545" s="39">
        <v>1</v>
      </c>
      <c r="J545" s="40"/>
      <c r="K545" s="21">
        <v>189.52</v>
      </c>
      <c r="L545" s="19"/>
      <c r="M545" s="19"/>
      <c r="N545" s="19"/>
      <c r="O545" s="19"/>
      <c r="P545" s="19"/>
      <c r="Q545" s="19"/>
      <c r="R545" s="19"/>
      <c r="S545" s="19"/>
      <c r="T545" s="19"/>
      <c r="U545" s="19"/>
      <c r="V545" s="19"/>
      <c r="W545" s="19"/>
      <c r="X545" s="19"/>
      <c r="Y545" s="19"/>
      <c r="Z545" s="19"/>
      <c r="AA545" s="19"/>
    </row>
    <row r="546" spans="1:27" ht="45" customHeight="1" x14ac:dyDescent="0.25">
      <c r="A546" s="18" t="s">
        <v>377</v>
      </c>
      <c r="B546" s="18" t="s">
        <v>17</v>
      </c>
      <c r="C546" s="19" t="s">
        <v>15</v>
      </c>
      <c r="D546" s="37" t="s">
        <v>18</v>
      </c>
      <c r="E546" s="38"/>
      <c r="F546" s="38"/>
      <c r="G546" s="19"/>
      <c r="H546" s="20" t="s">
        <v>206</v>
      </c>
      <c r="I546" s="39">
        <v>1</v>
      </c>
      <c r="J546" s="40"/>
      <c r="K546" s="21">
        <v>245.23</v>
      </c>
      <c r="L546" s="19"/>
      <c r="M546" s="19"/>
      <c r="N546" s="19"/>
      <c r="O546" s="19"/>
      <c r="P546" s="19"/>
      <c r="Q546" s="19"/>
      <c r="R546" s="19"/>
      <c r="S546" s="19"/>
      <c r="T546" s="19"/>
      <c r="U546" s="19"/>
      <c r="V546" s="19"/>
      <c r="W546" s="19"/>
      <c r="X546" s="19"/>
      <c r="Y546" s="19"/>
      <c r="Z546" s="19"/>
      <c r="AA546" s="19"/>
    </row>
    <row r="547" spans="1:27" ht="45" customHeight="1" x14ac:dyDescent="0.25">
      <c r="A547" s="18" t="s">
        <v>378</v>
      </c>
      <c r="B547" s="18" t="s">
        <v>19</v>
      </c>
      <c r="C547" s="19" t="s">
        <v>15</v>
      </c>
      <c r="D547" s="37" t="s">
        <v>20</v>
      </c>
      <c r="E547" s="38"/>
      <c r="F547" s="38"/>
      <c r="G547" s="19"/>
      <c r="H547" s="20" t="s">
        <v>206</v>
      </c>
      <c r="I547" s="39">
        <v>1</v>
      </c>
      <c r="J547" s="40"/>
      <c r="K547" s="21">
        <v>7.03</v>
      </c>
      <c r="L547" s="19"/>
      <c r="M547" s="19"/>
      <c r="N547" s="19"/>
      <c r="O547" s="19"/>
      <c r="P547" s="19"/>
      <c r="Q547" s="19"/>
      <c r="R547" s="19"/>
      <c r="S547" s="19"/>
      <c r="T547" s="19"/>
      <c r="U547" s="19"/>
      <c r="V547" s="19"/>
      <c r="W547" s="19"/>
      <c r="X547" s="19"/>
      <c r="Y547" s="19"/>
      <c r="Z547" s="19"/>
      <c r="AA547" s="19"/>
    </row>
    <row r="548" spans="1:27" ht="45" customHeight="1" x14ac:dyDescent="0.25">
      <c r="A548" s="18" t="s">
        <v>379</v>
      </c>
      <c r="B548" s="18" t="s">
        <v>21</v>
      </c>
      <c r="C548" s="19" t="s">
        <v>15</v>
      </c>
      <c r="D548" s="37" t="s">
        <v>22</v>
      </c>
      <c r="E548" s="38"/>
      <c r="F548" s="38"/>
      <c r="G548" s="19"/>
      <c r="H548" s="20" t="s">
        <v>206</v>
      </c>
      <c r="I548" s="39">
        <v>1</v>
      </c>
      <c r="J548" s="40"/>
      <c r="K548" s="21">
        <v>18.03</v>
      </c>
      <c r="L548" s="19"/>
      <c r="M548" s="19"/>
      <c r="N548" s="19"/>
      <c r="O548" s="19"/>
      <c r="P548" s="19"/>
      <c r="Q548" s="19"/>
      <c r="R548" s="19"/>
      <c r="S548" s="19"/>
      <c r="T548" s="19"/>
      <c r="U548" s="19"/>
      <c r="V548" s="19"/>
      <c r="W548" s="19"/>
      <c r="X548" s="19"/>
      <c r="Y548" s="19"/>
      <c r="Z548" s="19"/>
      <c r="AA548" s="19"/>
    </row>
    <row r="549" spans="1:27" ht="45" customHeight="1" x14ac:dyDescent="0.25">
      <c r="A549" s="18" t="s">
        <v>380</v>
      </c>
      <c r="B549" s="18" t="s">
        <v>170</v>
      </c>
      <c r="C549" s="19" t="s">
        <v>30</v>
      </c>
      <c r="D549" s="37" t="s">
        <v>171</v>
      </c>
      <c r="E549" s="38"/>
      <c r="F549" s="38"/>
      <c r="G549" s="19"/>
      <c r="H549" s="20" t="s">
        <v>206</v>
      </c>
      <c r="I549" s="39">
        <v>1</v>
      </c>
      <c r="J549" s="40"/>
      <c r="K549" s="21">
        <f>ROUND(K554,2)</f>
        <v>2534.4</v>
      </c>
      <c r="L549" s="19"/>
      <c r="M549" s="19"/>
      <c r="N549" s="19"/>
      <c r="O549" s="19"/>
      <c r="P549" s="19"/>
      <c r="Q549" s="19"/>
      <c r="R549" s="19"/>
      <c r="S549" s="19"/>
      <c r="T549" s="19"/>
      <c r="U549" s="19"/>
      <c r="V549" s="19"/>
      <c r="W549" s="19"/>
      <c r="X549" s="19"/>
      <c r="Y549" s="19"/>
      <c r="Z549" s="19"/>
      <c r="AA549" s="19"/>
    </row>
    <row r="550" spans="1:27" x14ac:dyDescent="0.25">
      <c r="B550" s="14" t="s">
        <v>207</v>
      </c>
    </row>
    <row r="551" spans="1:27" x14ac:dyDescent="0.25">
      <c r="B551" t="s">
        <v>381</v>
      </c>
      <c r="C551" t="s">
        <v>146</v>
      </c>
      <c r="D551" t="s">
        <v>382</v>
      </c>
      <c r="E551" s="22">
        <v>60</v>
      </c>
      <c r="F551" t="s">
        <v>210</v>
      </c>
      <c r="G551" t="s">
        <v>211</v>
      </c>
      <c r="H551" s="23">
        <v>42.24</v>
      </c>
      <c r="I551" t="s">
        <v>212</v>
      </c>
      <c r="J551" s="24">
        <f>ROUND(E551/I549* H551,5)</f>
        <v>2534.4</v>
      </c>
      <c r="K551" s="25"/>
    </row>
    <row r="552" spans="1:27" x14ac:dyDescent="0.25">
      <c r="D552" s="26" t="s">
        <v>213</v>
      </c>
      <c r="E552" s="25"/>
      <c r="H552" s="25"/>
      <c r="K552" s="23">
        <f>SUM(J551:J551)</f>
        <v>2534.4</v>
      </c>
    </row>
    <row r="553" spans="1:27" x14ac:dyDescent="0.25">
      <c r="D553" s="26" t="s">
        <v>217</v>
      </c>
      <c r="E553" s="25"/>
      <c r="H553" s="25"/>
      <c r="K553" s="28">
        <f>SUM(J550:J552)</f>
        <v>2534.4</v>
      </c>
    </row>
    <row r="554" spans="1:27" x14ac:dyDescent="0.25">
      <c r="D554" s="26" t="s">
        <v>218</v>
      </c>
      <c r="E554" s="25"/>
      <c r="H554" s="25"/>
      <c r="K554" s="28">
        <f>SUM(K553:K553)</f>
        <v>2534.4</v>
      </c>
    </row>
    <row r="556" spans="1:27" ht="45" customHeight="1" x14ac:dyDescent="0.25">
      <c r="A556" s="18" t="s">
        <v>383</v>
      </c>
      <c r="B556" s="18" t="s">
        <v>172</v>
      </c>
      <c r="C556" s="19" t="s">
        <v>30</v>
      </c>
      <c r="D556" s="37" t="s">
        <v>173</v>
      </c>
      <c r="E556" s="38"/>
      <c r="F556" s="38"/>
      <c r="G556" s="19"/>
      <c r="H556" s="20" t="s">
        <v>206</v>
      </c>
      <c r="I556" s="39">
        <v>1</v>
      </c>
      <c r="J556" s="40"/>
      <c r="K556" s="21">
        <f>ROUND(K561,2)</f>
        <v>2112</v>
      </c>
      <c r="L556" s="19"/>
      <c r="M556" s="19"/>
      <c r="N556" s="19"/>
      <c r="O556" s="19"/>
      <c r="P556" s="19"/>
      <c r="Q556" s="19"/>
      <c r="R556" s="19"/>
      <c r="S556" s="19"/>
      <c r="T556" s="19"/>
      <c r="U556" s="19"/>
      <c r="V556" s="19"/>
      <c r="W556" s="19"/>
      <c r="X556" s="19"/>
      <c r="Y556" s="19"/>
      <c r="Z556" s="19"/>
      <c r="AA556" s="19"/>
    </row>
    <row r="557" spans="1:27" x14ac:dyDescent="0.25">
      <c r="B557" s="14" t="s">
        <v>207</v>
      </c>
    </row>
    <row r="558" spans="1:27" x14ac:dyDescent="0.25">
      <c r="B558" t="s">
        <v>381</v>
      </c>
      <c r="C558" t="s">
        <v>146</v>
      </c>
      <c r="D558" t="s">
        <v>382</v>
      </c>
      <c r="E558" s="22">
        <v>50</v>
      </c>
      <c r="F558" t="s">
        <v>210</v>
      </c>
      <c r="G558" t="s">
        <v>211</v>
      </c>
      <c r="H558" s="23">
        <v>42.24</v>
      </c>
      <c r="I558" t="s">
        <v>212</v>
      </c>
      <c r="J558" s="24">
        <f>ROUND(E558/I556* H558,5)</f>
        <v>2112</v>
      </c>
      <c r="K558" s="25"/>
    </row>
    <row r="559" spans="1:27" x14ac:dyDescent="0.25">
      <c r="D559" s="26" t="s">
        <v>213</v>
      </c>
      <c r="E559" s="25"/>
      <c r="H559" s="25"/>
      <c r="K559" s="23">
        <f>SUM(J558:J558)</f>
        <v>2112</v>
      </c>
    </row>
    <row r="560" spans="1:27" x14ac:dyDescent="0.25">
      <c r="D560" s="26" t="s">
        <v>217</v>
      </c>
      <c r="E560" s="25"/>
      <c r="H560" s="25"/>
      <c r="K560" s="28">
        <f>SUM(J557:J559)</f>
        <v>2112</v>
      </c>
    </row>
    <row r="561" spans="1:27" x14ac:dyDescent="0.25">
      <c r="D561" s="26" t="s">
        <v>218</v>
      </c>
      <c r="E561" s="25"/>
      <c r="H561" s="25"/>
      <c r="K561" s="28">
        <f>SUM(K560:K560)</f>
        <v>2112</v>
      </c>
    </row>
    <row r="563" spans="1:27" ht="45" customHeight="1" x14ac:dyDescent="0.25">
      <c r="A563" s="18" t="s">
        <v>384</v>
      </c>
      <c r="B563" s="18" t="s">
        <v>174</v>
      </c>
      <c r="C563" s="19" t="s">
        <v>30</v>
      </c>
      <c r="D563" s="37" t="s">
        <v>175</v>
      </c>
      <c r="E563" s="38"/>
      <c r="F563" s="38"/>
      <c r="G563" s="19"/>
      <c r="H563" s="20" t="s">
        <v>206</v>
      </c>
      <c r="I563" s="39">
        <v>1</v>
      </c>
      <c r="J563" s="40"/>
      <c r="K563" s="21">
        <f>ROUND(K568,2)</f>
        <v>1900.8</v>
      </c>
      <c r="L563" s="19"/>
      <c r="M563" s="19"/>
      <c r="N563" s="19"/>
      <c r="O563" s="19"/>
      <c r="P563" s="19"/>
      <c r="Q563" s="19"/>
      <c r="R563" s="19"/>
      <c r="S563" s="19"/>
      <c r="T563" s="19"/>
      <c r="U563" s="19"/>
      <c r="V563" s="19"/>
      <c r="W563" s="19"/>
      <c r="X563" s="19"/>
      <c r="Y563" s="19"/>
      <c r="Z563" s="19"/>
      <c r="AA563" s="19"/>
    </row>
    <row r="564" spans="1:27" x14ac:dyDescent="0.25">
      <c r="B564" s="14" t="s">
        <v>207</v>
      </c>
    </row>
    <row r="565" spans="1:27" x14ac:dyDescent="0.25">
      <c r="B565" t="s">
        <v>381</v>
      </c>
      <c r="C565" t="s">
        <v>146</v>
      </c>
      <c r="D565" t="s">
        <v>382</v>
      </c>
      <c r="E565" s="22">
        <v>45</v>
      </c>
      <c r="F565" t="s">
        <v>210</v>
      </c>
      <c r="G565" t="s">
        <v>211</v>
      </c>
      <c r="H565" s="23">
        <v>42.24</v>
      </c>
      <c r="I565" t="s">
        <v>212</v>
      </c>
      <c r="J565" s="24">
        <f>ROUND(E565/I563* H565,5)</f>
        <v>1900.8</v>
      </c>
      <c r="K565" s="25"/>
    </row>
    <row r="566" spans="1:27" x14ac:dyDescent="0.25">
      <c r="D566" s="26" t="s">
        <v>213</v>
      </c>
      <c r="E566" s="25"/>
      <c r="H566" s="25"/>
      <c r="K566" s="23">
        <f>SUM(J565:J565)</f>
        <v>1900.8</v>
      </c>
    </row>
    <row r="567" spans="1:27" x14ac:dyDescent="0.25">
      <c r="D567" s="26" t="s">
        <v>217</v>
      </c>
      <c r="E567" s="25"/>
      <c r="H567" s="25"/>
      <c r="K567" s="28">
        <f>SUM(J564:J566)</f>
        <v>1900.8</v>
      </c>
    </row>
    <row r="568" spans="1:27" x14ac:dyDescent="0.25">
      <c r="D568" s="26" t="s">
        <v>218</v>
      </c>
      <c r="E568" s="25"/>
      <c r="H568" s="25"/>
      <c r="K568" s="28">
        <f>SUM(K567:K567)</f>
        <v>1900.8</v>
      </c>
    </row>
    <row r="570" spans="1:27" ht="45" customHeight="1" x14ac:dyDescent="0.25">
      <c r="A570" s="18" t="s">
        <v>385</v>
      </c>
      <c r="B570" s="18" t="s">
        <v>176</v>
      </c>
      <c r="C570" s="19" t="s">
        <v>30</v>
      </c>
      <c r="D570" s="37" t="s">
        <v>177</v>
      </c>
      <c r="E570" s="38"/>
      <c r="F570" s="38"/>
      <c r="G570" s="19"/>
      <c r="H570" s="20" t="s">
        <v>206</v>
      </c>
      <c r="I570" s="39">
        <v>1</v>
      </c>
      <c r="J570" s="40"/>
      <c r="K570" s="21">
        <f>ROUND(K575,2)</f>
        <v>1520.64</v>
      </c>
      <c r="L570" s="19"/>
      <c r="M570" s="19"/>
      <c r="N570" s="19"/>
      <c r="O570" s="19"/>
      <c r="P570" s="19"/>
      <c r="Q570" s="19"/>
      <c r="R570" s="19"/>
      <c r="S570" s="19"/>
      <c r="T570" s="19"/>
      <c r="U570" s="19"/>
      <c r="V570" s="19"/>
      <c r="W570" s="19"/>
      <c r="X570" s="19"/>
      <c r="Y570" s="19"/>
      <c r="Z570" s="19"/>
      <c r="AA570" s="19"/>
    </row>
    <row r="571" spans="1:27" x14ac:dyDescent="0.25">
      <c r="B571" s="14" t="s">
        <v>207</v>
      </c>
    </row>
    <row r="572" spans="1:27" x14ac:dyDescent="0.25">
      <c r="B572" t="s">
        <v>381</v>
      </c>
      <c r="C572" t="s">
        <v>146</v>
      </c>
      <c r="D572" t="s">
        <v>382</v>
      </c>
      <c r="E572" s="22">
        <v>36</v>
      </c>
      <c r="F572" t="s">
        <v>210</v>
      </c>
      <c r="G572" t="s">
        <v>211</v>
      </c>
      <c r="H572" s="23">
        <v>42.24</v>
      </c>
      <c r="I572" t="s">
        <v>212</v>
      </c>
      <c r="J572" s="24">
        <f>ROUND(E572/I570* H572,5)</f>
        <v>1520.64</v>
      </c>
      <c r="K572" s="25"/>
    </row>
    <row r="573" spans="1:27" x14ac:dyDescent="0.25">
      <c r="D573" s="26" t="s">
        <v>213</v>
      </c>
      <c r="E573" s="25"/>
      <c r="H573" s="25"/>
      <c r="K573" s="23">
        <f>SUM(J572:J572)</f>
        <v>1520.64</v>
      </c>
    </row>
    <row r="574" spans="1:27" x14ac:dyDescent="0.25">
      <c r="D574" s="26" t="s">
        <v>217</v>
      </c>
      <c r="E574" s="25"/>
      <c r="H574" s="25"/>
      <c r="K574" s="28">
        <f>SUM(J571:J573)</f>
        <v>1520.64</v>
      </c>
    </row>
    <row r="575" spans="1:27" x14ac:dyDescent="0.25">
      <c r="D575" s="26" t="s">
        <v>218</v>
      </c>
      <c r="E575" s="25"/>
      <c r="H575" s="25"/>
      <c r="K575" s="28">
        <f>SUM(K574:K574)</f>
        <v>1520.64</v>
      </c>
    </row>
    <row r="577" spans="1:27" ht="45" customHeight="1" x14ac:dyDescent="0.25">
      <c r="A577" s="18" t="s">
        <v>386</v>
      </c>
      <c r="B577" s="18" t="s">
        <v>178</v>
      </c>
      <c r="C577" s="19" t="s">
        <v>146</v>
      </c>
      <c r="D577" s="37" t="s">
        <v>179</v>
      </c>
      <c r="E577" s="38"/>
      <c r="F577" s="38"/>
      <c r="G577" s="19"/>
      <c r="H577" s="20" t="s">
        <v>206</v>
      </c>
      <c r="I577" s="39">
        <v>1</v>
      </c>
      <c r="J577" s="40"/>
      <c r="K577" s="21">
        <f>ROUND(K583,2)</f>
        <v>49.9</v>
      </c>
      <c r="L577" s="19"/>
      <c r="M577" s="19"/>
      <c r="N577" s="19"/>
      <c r="O577" s="19"/>
      <c r="P577" s="19"/>
      <c r="Q577" s="19"/>
      <c r="R577" s="19"/>
      <c r="S577" s="19"/>
      <c r="T577" s="19"/>
      <c r="U577" s="19"/>
      <c r="V577" s="19"/>
      <c r="W577" s="19"/>
      <c r="X577" s="19"/>
      <c r="Y577" s="19"/>
      <c r="Z577" s="19"/>
      <c r="AA577" s="19"/>
    </row>
    <row r="578" spans="1:27" x14ac:dyDescent="0.25">
      <c r="B578" s="14" t="s">
        <v>207</v>
      </c>
    </row>
    <row r="579" spans="1:27" x14ac:dyDescent="0.25">
      <c r="B579" t="s">
        <v>347</v>
      </c>
      <c r="C579" t="s">
        <v>146</v>
      </c>
      <c r="D579" t="s">
        <v>231</v>
      </c>
      <c r="E579" s="22">
        <v>1</v>
      </c>
      <c r="F579" t="s">
        <v>210</v>
      </c>
      <c r="G579" t="s">
        <v>211</v>
      </c>
      <c r="H579" s="23">
        <v>23.04</v>
      </c>
      <c r="I579" t="s">
        <v>212</v>
      </c>
      <c r="J579" s="24">
        <f>ROUND(E579/I577* H579,5)</f>
        <v>23.04</v>
      </c>
      <c r="K579" s="25"/>
    </row>
    <row r="580" spans="1:27" x14ac:dyDescent="0.25">
      <c r="B580" t="s">
        <v>208</v>
      </c>
      <c r="C580" t="s">
        <v>146</v>
      </c>
      <c r="D580" t="s">
        <v>209</v>
      </c>
      <c r="E580" s="22">
        <v>1</v>
      </c>
      <c r="F580" t="s">
        <v>210</v>
      </c>
      <c r="G580" t="s">
        <v>211</v>
      </c>
      <c r="H580" s="23">
        <v>26.86</v>
      </c>
      <c r="I580" t="s">
        <v>212</v>
      </c>
      <c r="J580" s="24">
        <f>ROUND(E580/I577* H580,5)</f>
        <v>26.86</v>
      </c>
      <c r="K580" s="25"/>
    </row>
    <row r="581" spans="1:27" x14ac:dyDescent="0.25">
      <c r="D581" s="26" t="s">
        <v>213</v>
      </c>
      <c r="E581" s="25"/>
      <c r="H581" s="25"/>
      <c r="K581" s="23">
        <f>SUM(J579:J580)</f>
        <v>49.9</v>
      </c>
    </row>
    <row r="582" spans="1:27" x14ac:dyDescent="0.25">
      <c r="D582" s="26" t="s">
        <v>217</v>
      </c>
      <c r="E582" s="25"/>
      <c r="H582" s="25"/>
      <c r="K582" s="28">
        <f>SUM(J578:J581)</f>
        <v>49.9</v>
      </c>
    </row>
    <row r="583" spans="1:27" x14ac:dyDescent="0.25">
      <c r="D583" s="26" t="s">
        <v>218</v>
      </c>
      <c r="E583" s="25"/>
      <c r="H583" s="25"/>
      <c r="K583" s="28">
        <f>SUM(K582:K582)</f>
        <v>49.9</v>
      </c>
    </row>
    <row r="585" spans="1:27" ht="45" customHeight="1" x14ac:dyDescent="0.25">
      <c r="A585" s="18" t="s">
        <v>387</v>
      </c>
      <c r="B585" s="18" t="s">
        <v>145</v>
      </c>
      <c r="C585" s="19" t="s">
        <v>146</v>
      </c>
      <c r="D585" s="37" t="s">
        <v>147</v>
      </c>
      <c r="E585" s="38"/>
      <c r="F585" s="38"/>
      <c r="G585" s="19"/>
      <c r="H585" s="20" t="s">
        <v>206</v>
      </c>
      <c r="I585" s="39">
        <v>1</v>
      </c>
      <c r="J585" s="40"/>
      <c r="K585" s="21">
        <f>ROUND(K590,2)</f>
        <v>81.56</v>
      </c>
      <c r="L585" s="19"/>
      <c r="M585" s="19"/>
      <c r="N585" s="19"/>
      <c r="O585" s="19"/>
      <c r="P585" s="19"/>
      <c r="Q585" s="19"/>
      <c r="R585" s="19"/>
      <c r="S585" s="19"/>
      <c r="T585" s="19"/>
      <c r="U585" s="19"/>
      <c r="V585" s="19"/>
      <c r="W585" s="19"/>
      <c r="X585" s="19"/>
      <c r="Y585" s="19"/>
      <c r="Z585" s="19"/>
      <c r="AA585" s="19"/>
    </row>
    <row r="586" spans="1:27" x14ac:dyDescent="0.25">
      <c r="B586" s="14" t="s">
        <v>207</v>
      </c>
    </row>
    <row r="587" spans="1:27" x14ac:dyDescent="0.25">
      <c r="B587" t="s">
        <v>220</v>
      </c>
      <c r="C587" t="s">
        <v>146</v>
      </c>
      <c r="D587" t="s">
        <v>221</v>
      </c>
      <c r="E587" s="22">
        <v>1</v>
      </c>
      <c r="F587" t="s">
        <v>210</v>
      </c>
      <c r="G587" t="s">
        <v>211</v>
      </c>
      <c r="H587" s="23">
        <v>81.56</v>
      </c>
      <c r="I587" t="s">
        <v>212</v>
      </c>
      <c r="J587" s="24">
        <f>ROUND(E587/I585* H587,5)</f>
        <v>81.56</v>
      </c>
      <c r="K587" s="25"/>
    </row>
    <row r="588" spans="1:27" x14ac:dyDescent="0.25">
      <c r="D588" s="26" t="s">
        <v>213</v>
      </c>
      <c r="E588" s="25"/>
      <c r="H588" s="25"/>
      <c r="K588" s="23">
        <f>SUM(J587:J587)</f>
        <v>81.56</v>
      </c>
    </row>
    <row r="589" spans="1:27" x14ac:dyDescent="0.25">
      <c r="D589" s="26" t="s">
        <v>217</v>
      </c>
      <c r="E589" s="25"/>
      <c r="H589" s="25"/>
      <c r="K589" s="28">
        <f>SUM(J586:J588)</f>
        <v>81.56</v>
      </c>
    </row>
    <row r="590" spans="1:27" x14ac:dyDescent="0.25">
      <c r="D590" s="26" t="s">
        <v>218</v>
      </c>
      <c r="E590" s="25"/>
      <c r="H590" s="25"/>
      <c r="K590" s="28">
        <f>SUM(K589:K589)</f>
        <v>81.56</v>
      </c>
    </row>
    <row r="592" spans="1:27" ht="45" customHeight="1" x14ac:dyDescent="0.25">
      <c r="A592" s="18" t="s">
        <v>388</v>
      </c>
      <c r="B592" s="18" t="s">
        <v>148</v>
      </c>
      <c r="C592" s="19" t="s">
        <v>146</v>
      </c>
      <c r="D592" s="37" t="s">
        <v>149</v>
      </c>
      <c r="E592" s="38"/>
      <c r="F592" s="38"/>
      <c r="G592" s="19"/>
      <c r="H592" s="20" t="s">
        <v>206</v>
      </c>
      <c r="I592" s="39">
        <v>1</v>
      </c>
      <c r="J592" s="40"/>
      <c r="K592" s="21">
        <f>ROUND(K597,2)</f>
        <v>81.56</v>
      </c>
      <c r="L592" s="19"/>
      <c r="M592" s="19"/>
      <c r="N592" s="19"/>
      <c r="O592" s="19"/>
      <c r="P592" s="19"/>
      <c r="Q592" s="19"/>
      <c r="R592" s="19"/>
      <c r="S592" s="19"/>
      <c r="T592" s="19"/>
      <c r="U592" s="19"/>
      <c r="V592" s="19"/>
      <c r="W592" s="19"/>
      <c r="X592" s="19"/>
      <c r="Y592" s="19"/>
      <c r="Z592" s="19"/>
      <c r="AA592" s="19"/>
    </row>
    <row r="593" spans="1:27" x14ac:dyDescent="0.25">
      <c r="B593" s="14" t="s">
        <v>207</v>
      </c>
    </row>
    <row r="594" spans="1:27" x14ac:dyDescent="0.25">
      <c r="B594" t="s">
        <v>220</v>
      </c>
      <c r="C594" t="s">
        <v>146</v>
      </c>
      <c r="D594" t="s">
        <v>221</v>
      </c>
      <c r="E594" s="22">
        <v>1</v>
      </c>
      <c r="F594" t="s">
        <v>210</v>
      </c>
      <c r="G594" t="s">
        <v>211</v>
      </c>
      <c r="H594" s="23">
        <v>81.56</v>
      </c>
      <c r="I594" t="s">
        <v>212</v>
      </c>
      <c r="J594" s="24">
        <f>ROUND(E594/I592* H594,5)</f>
        <v>81.56</v>
      </c>
      <c r="K594" s="25"/>
    </row>
    <row r="595" spans="1:27" x14ac:dyDescent="0.25">
      <c r="D595" s="26" t="s">
        <v>213</v>
      </c>
      <c r="E595" s="25"/>
      <c r="H595" s="25"/>
      <c r="K595" s="23">
        <f>SUM(J594:J594)</f>
        <v>81.56</v>
      </c>
    </row>
    <row r="596" spans="1:27" x14ac:dyDescent="0.25">
      <c r="D596" s="26" t="s">
        <v>217</v>
      </c>
      <c r="E596" s="25"/>
      <c r="H596" s="25"/>
      <c r="K596" s="28">
        <f>SUM(J593:J595)</f>
        <v>81.56</v>
      </c>
    </row>
    <row r="597" spans="1:27" x14ac:dyDescent="0.25">
      <c r="D597" s="26" t="s">
        <v>218</v>
      </c>
      <c r="E597" s="25"/>
      <c r="H597" s="25"/>
      <c r="K597" s="28">
        <f>SUM(K596:K596)</f>
        <v>81.56</v>
      </c>
    </row>
    <row r="599" spans="1:27" ht="45" customHeight="1" x14ac:dyDescent="0.25">
      <c r="A599" s="18" t="s">
        <v>389</v>
      </c>
      <c r="B599" s="18" t="s">
        <v>150</v>
      </c>
      <c r="C599" s="19" t="s">
        <v>146</v>
      </c>
      <c r="D599" s="37" t="s">
        <v>151</v>
      </c>
      <c r="E599" s="38"/>
      <c r="F599" s="38"/>
      <c r="G599" s="19"/>
      <c r="H599" s="20" t="s">
        <v>206</v>
      </c>
      <c r="I599" s="39">
        <v>1</v>
      </c>
      <c r="J599" s="40"/>
      <c r="K599" s="21">
        <f>ROUND(K601,2)</f>
        <v>0</v>
      </c>
      <c r="L599" s="19"/>
      <c r="M599" s="19"/>
      <c r="N599" s="19"/>
      <c r="O599" s="19"/>
      <c r="P599" s="19"/>
      <c r="Q599" s="19"/>
      <c r="R599" s="19"/>
      <c r="S599" s="19"/>
      <c r="T599" s="19"/>
      <c r="U599" s="19"/>
      <c r="V599" s="19"/>
      <c r="W599" s="19"/>
      <c r="X599" s="19"/>
      <c r="Y599" s="19"/>
      <c r="Z599" s="19"/>
      <c r="AA599" s="19"/>
    </row>
    <row r="600" spans="1:27" x14ac:dyDescent="0.25">
      <c r="D600" s="26" t="s">
        <v>217</v>
      </c>
      <c r="E600" s="25"/>
      <c r="H600" s="25"/>
      <c r="K600" s="28">
        <f>SUM(J599:J599)</f>
        <v>0</v>
      </c>
    </row>
    <row r="601" spans="1:27" x14ac:dyDescent="0.25">
      <c r="D601" s="26" t="s">
        <v>218</v>
      </c>
      <c r="E601" s="25"/>
      <c r="H601" s="25"/>
      <c r="K601" s="28">
        <f>SUM(K600:K600)</f>
        <v>0</v>
      </c>
    </row>
  </sheetData>
  <sheetProtection sheet="1"/>
  <mergeCells count="133">
    <mergeCell ref="A1:K1"/>
    <mergeCell ref="A2:K2"/>
    <mergeCell ref="A3:K3"/>
    <mergeCell ref="A4:K4"/>
    <mergeCell ref="A6:K6"/>
    <mergeCell ref="D11:F11"/>
    <mergeCell ref="I11:J11"/>
    <mergeCell ref="D21:F21"/>
    <mergeCell ref="I21:J21"/>
    <mergeCell ref="D31:F31"/>
    <mergeCell ref="I31:J31"/>
    <mergeCell ref="D41:F41"/>
    <mergeCell ref="I41:J41"/>
    <mergeCell ref="D51:F51"/>
    <mergeCell ref="I51:J51"/>
    <mergeCell ref="D65:F65"/>
    <mergeCell ref="I65:J65"/>
    <mergeCell ref="D79:F79"/>
    <mergeCell ref="I79:J79"/>
    <mergeCell ref="D94:F94"/>
    <mergeCell ref="I94:J94"/>
    <mergeCell ref="D109:F109"/>
    <mergeCell ref="I109:J109"/>
    <mergeCell ref="D124:F124"/>
    <mergeCell ref="I124:J124"/>
    <mergeCell ref="D139:F139"/>
    <mergeCell ref="I139:J139"/>
    <mergeCell ref="D152:F152"/>
    <mergeCell ref="I152:J152"/>
    <mergeCell ref="D165:F165"/>
    <mergeCell ref="I165:J165"/>
    <mergeCell ref="D178:F178"/>
    <mergeCell ref="I178:J178"/>
    <mergeCell ref="D191:F191"/>
    <mergeCell ref="I191:J191"/>
    <mergeCell ref="D204:F204"/>
    <mergeCell ref="I204:J204"/>
    <mergeCell ref="D217:F217"/>
    <mergeCell ref="I217:J217"/>
    <mergeCell ref="D230:F230"/>
    <mergeCell ref="I230:J230"/>
    <mergeCell ref="D243:F243"/>
    <mergeCell ref="I243:J243"/>
    <mergeCell ref="D256:F256"/>
    <mergeCell ref="I256:J256"/>
    <mergeCell ref="D269:F269"/>
    <mergeCell ref="I269:J269"/>
    <mergeCell ref="D282:F282"/>
    <mergeCell ref="I282:J282"/>
    <mergeCell ref="D294:F294"/>
    <mergeCell ref="I294:J294"/>
    <mergeCell ref="D307:F307"/>
    <mergeCell ref="I307:J307"/>
    <mergeCell ref="D320:F320"/>
    <mergeCell ref="I320:J320"/>
    <mergeCell ref="D332:F332"/>
    <mergeCell ref="I332:J332"/>
    <mergeCell ref="D345:F345"/>
    <mergeCell ref="I345:J345"/>
    <mergeCell ref="D358:F358"/>
    <mergeCell ref="I358:J358"/>
    <mergeCell ref="D370:F370"/>
    <mergeCell ref="I370:J370"/>
    <mergeCell ref="D383:F383"/>
    <mergeCell ref="I383:J383"/>
    <mergeCell ref="D396:F396"/>
    <mergeCell ref="I396:J396"/>
    <mergeCell ref="D409:F409"/>
    <mergeCell ref="I409:J409"/>
    <mergeCell ref="D410:F410"/>
    <mergeCell ref="I410:J410"/>
    <mergeCell ref="D411:F411"/>
    <mergeCell ref="I411:J411"/>
    <mergeCell ref="D422:F422"/>
    <mergeCell ref="I422:J422"/>
    <mergeCell ref="D423:F423"/>
    <mergeCell ref="I423:J423"/>
    <mergeCell ref="D440:F440"/>
    <mergeCell ref="I440:J440"/>
    <mergeCell ref="D457:F457"/>
    <mergeCell ref="I457:J457"/>
    <mergeCell ref="D471:F471"/>
    <mergeCell ref="I471:J471"/>
    <mergeCell ref="D485:F485"/>
    <mergeCell ref="I485:J485"/>
    <mergeCell ref="D486:F486"/>
    <mergeCell ref="I486:J486"/>
    <mergeCell ref="D487:F487"/>
    <mergeCell ref="I487:J487"/>
    <mergeCell ref="D495:F495"/>
    <mergeCell ref="I495:J495"/>
    <mergeCell ref="D503:F503"/>
    <mergeCell ref="I503:J503"/>
    <mergeCell ref="D511:F511"/>
    <mergeCell ref="I511:J511"/>
    <mergeCell ref="D512:F512"/>
    <mergeCell ref="I512:J512"/>
    <mergeCell ref="D519:F519"/>
    <mergeCell ref="I519:J519"/>
    <mergeCell ref="D526:F526"/>
    <mergeCell ref="I526:J526"/>
    <mergeCell ref="D534:F534"/>
    <mergeCell ref="I534:J534"/>
    <mergeCell ref="D542:F542"/>
    <mergeCell ref="I542:J542"/>
    <mergeCell ref="D543:F543"/>
    <mergeCell ref="I543:J543"/>
    <mergeCell ref="D544:F544"/>
    <mergeCell ref="I544:J544"/>
    <mergeCell ref="D545:F545"/>
    <mergeCell ref="I545:J545"/>
    <mergeCell ref="D546:F546"/>
    <mergeCell ref="I546:J546"/>
    <mergeCell ref="D547:F547"/>
    <mergeCell ref="I547:J547"/>
    <mergeCell ref="D548:F548"/>
    <mergeCell ref="I548:J548"/>
    <mergeCell ref="D549:F549"/>
    <mergeCell ref="I549:J549"/>
    <mergeCell ref="D592:F592"/>
    <mergeCell ref="I592:J592"/>
    <mergeCell ref="D599:F599"/>
    <mergeCell ref="I599:J599"/>
    <mergeCell ref="D556:F556"/>
    <mergeCell ref="I556:J556"/>
    <mergeCell ref="D563:F563"/>
    <mergeCell ref="I563:J563"/>
    <mergeCell ref="D570:F570"/>
    <mergeCell ref="I570:J570"/>
    <mergeCell ref="D577:F577"/>
    <mergeCell ref="I577:J577"/>
    <mergeCell ref="D585:F585"/>
    <mergeCell ref="I585:J585"/>
  </mergeCells>
  <pageMargins left="0.75" right="0.75" top="0.75" bottom="0.5" header="0.5" footer="0.7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workbookViewId="0">
      <pane ySplit="8" topLeftCell="A9" activePane="bottomLeft" state="frozenSplit"/>
      <selection pane="bottomLeft" sqref="A1:D1"/>
    </sheetView>
  </sheetViews>
  <sheetFormatPr baseColWidth="10" defaultColWidth="9.140625" defaultRowHeight="15" x14ac:dyDescent="0.25"/>
  <cols>
    <col min="1" max="1" width="14.7109375" customWidth="1"/>
    <col min="2" max="2" width="6.140625" customWidth="1"/>
    <col min="3" max="3" width="65.7109375" customWidth="1"/>
    <col min="4" max="4" width="13.7109375" customWidth="1"/>
    <col min="5" max="5" width="3.42578125" customWidth="1"/>
  </cols>
  <sheetData>
    <row r="1" spans="1:4" x14ac:dyDescent="0.25">
      <c r="A1" s="41" t="s">
        <v>0</v>
      </c>
      <c r="B1" s="41" t="s">
        <v>0</v>
      </c>
      <c r="C1" s="41" t="s">
        <v>0</v>
      </c>
      <c r="D1" s="41" t="s">
        <v>0</v>
      </c>
    </row>
    <row r="2" spans="1:4" x14ac:dyDescent="0.25">
      <c r="A2" s="41"/>
      <c r="B2" s="41"/>
      <c r="C2" s="41"/>
      <c r="D2" s="41"/>
    </row>
    <row r="3" spans="1:4" x14ac:dyDescent="0.25">
      <c r="A3" s="41"/>
      <c r="B3" s="41"/>
      <c r="C3" s="41"/>
      <c r="D3" s="41"/>
    </row>
    <row r="4" spans="1:4" x14ac:dyDescent="0.25">
      <c r="A4" s="41"/>
      <c r="B4" s="41"/>
      <c r="C4" s="41"/>
      <c r="D4" s="41"/>
    </row>
    <row r="6" spans="1:4" ht="18.75" x14ac:dyDescent="0.3">
      <c r="A6" s="42" t="s">
        <v>199</v>
      </c>
      <c r="B6" s="42" t="s">
        <v>199</v>
      </c>
      <c r="C6" s="42" t="s">
        <v>199</v>
      </c>
      <c r="D6" s="42" t="s">
        <v>199</v>
      </c>
    </row>
    <row r="8" spans="1:4" x14ac:dyDescent="0.25">
      <c r="A8" s="17" t="s">
        <v>201</v>
      </c>
      <c r="B8" s="17" t="s">
        <v>202</v>
      </c>
      <c r="C8" s="17" t="s">
        <v>203</v>
      </c>
      <c r="D8" s="17" t="s">
        <v>2</v>
      </c>
    </row>
    <row r="10" spans="1:4" x14ac:dyDescent="0.25">
      <c r="A10" s="16" t="s">
        <v>207</v>
      </c>
    </row>
    <row r="11" spans="1:4" x14ac:dyDescent="0.25">
      <c r="A11" t="s">
        <v>347</v>
      </c>
      <c r="B11" t="s">
        <v>146</v>
      </c>
      <c r="C11" t="s">
        <v>231</v>
      </c>
      <c r="D11" s="23">
        <v>23.04</v>
      </c>
    </row>
    <row r="12" spans="1:4" x14ac:dyDescent="0.25">
      <c r="A12" t="s">
        <v>337</v>
      </c>
      <c r="B12" t="s">
        <v>146</v>
      </c>
      <c r="C12" t="s">
        <v>299</v>
      </c>
      <c r="D12" s="23">
        <v>17.52</v>
      </c>
    </row>
    <row r="13" spans="1:4" x14ac:dyDescent="0.25">
      <c r="A13" t="s">
        <v>381</v>
      </c>
      <c r="B13" t="s">
        <v>146</v>
      </c>
      <c r="C13" t="s">
        <v>382</v>
      </c>
      <c r="D13" s="23">
        <v>42.24</v>
      </c>
    </row>
    <row r="14" spans="1:4" x14ac:dyDescent="0.25">
      <c r="A14" t="s">
        <v>229</v>
      </c>
      <c r="B14" t="s">
        <v>146</v>
      </c>
      <c r="C14" t="s">
        <v>209</v>
      </c>
      <c r="D14" s="23">
        <v>26.86</v>
      </c>
    </row>
    <row r="15" spans="1:4" x14ac:dyDescent="0.25">
      <c r="A15" t="s">
        <v>296</v>
      </c>
      <c r="B15" t="s">
        <v>146</v>
      </c>
      <c r="C15" t="s">
        <v>297</v>
      </c>
      <c r="D15" s="23">
        <v>26.86</v>
      </c>
    </row>
    <row r="16" spans="1:4" x14ac:dyDescent="0.25">
      <c r="A16" t="s">
        <v>230</v>
      </c>
      <c r="B16" t="s">
        <v>146</v>
      </c>
      <c r="C16" t="s">
        <v>231</v>
      </c>
      <c r="D16" s="23">
        <v>23.04</v>
      </c>
    </row>
    <row r="17" spans="1:4" x14ac:dyDescent="0.25">
      <c r="A17" t="s">
        <v>298</v>
      </c>
      <c r="B17" t="s">
        <v>146</v>
      </c>
      <c r="C17" t="s">
        <v>299</v>
      </c>
      <c r="D17" s="23">
        <v>23.07</v>
      </c>
    </row>
    <row r="18" spans="1:4" x14ac:dyDescent="0.25">
      <c r="A18" t="s">
        <v>208</v>
      </c>
      <c r="B18" t="s">
        <v>146</v>
      </c>
      <c r="C18" t="s">
        <v>209</v>
      </c>
      <c r="D18" s="23">
        <v>26.86</v>
      </c>
    </row>
    <row r="19" spans="1:4" x14ac:dyDescent="0.25">
      <c r="A19" t="s">
        <v>336</v>
      </c>
      <c r="B19" t="s">
        <v>146</v>
      </c>
      <c r="C19" t="s">
        <v>297</v>
      </c>
      <c r="D19" s="23">
        <v>19.37</v>
      </c>
    </row>
    <row r="20" spans="1:4" x14ac:dyDescent="0.25">
      <c r="A20" t="s">
        <v>220</v>
      </c>
      <c r="B20" t="s">
        <v>146</v>
      </c>
      <c r="C20" t="s">
        <v>221</v>
      </c>
      <c r="D20" s="23">
        <v>81.56</v>
      </c>
    </row>
    <row r="21" spans="1:4" x14ac:dyDescent="0.25">
      <c r="A21" s="16" t="s">
        <v>214</v>
      </c>
    </row>
    <row r="22" spans="1:4" x14ac:dyDescent="0.25">
      <c r="A22" t="s">
        <v>348</v>
      </c>
      <c r="B22" t="s">
        <v>30</v>
      </c>
      <c r="C22" t="s">
        <v>349</v>
      </c>
      <c r="D22" s="23">
        <v>165.99</v>
      </c>
    </row>
    <row r="23" spans="1:4" x14ac:dyDescent="0.25">
      <c r="A23" t="s">
        <v>232</v>
      </c>
      <c r="B23" t="s">
        <v>30</v>
      </c>
      <c r="C23" t="s">
        <v>233</v>
      </c>
      <c r="D23" s="23">
        <v>22.82</v>
      </c>
    </row>
    <row r="24" spans="1:4" ht="409.5" x14ac:dyDescent="0.25">
      <c r="A24" t="s">
        <v>368</v>
      </c>
      <c r="B24" t="s">
        <v>30</v>
      </c>
      <c r="C24" s="27" t="s">
        <v>58</v>
      </c>
      <c r="D24" s="23">
        <v>123623</v>
      </c>
    </row>
    <row r="25" spans="1:4" ht="240" x14ac:dyDescent="0.25">
      <c r="A25" t="s">
        <v>370</v>
      </c>
      <c r="B25" t="s">
        <v>30</v>
      </c>
      <c r="C25" s="27" t="s">
        <v>87</v>
      </c>
      <c r="D25" s="23">
        <v>41750</v>
      </c>
    </row>
    <row r="26" spans="1:4" x14ac:dyDescent="0.25">
      <c r="A26" t="s">
        <v>239</v>
      </c>
      <c r="B26" t="s">
        <v>15</v>
      </c>
      <c r="C26" t="s">
        <v>240</v>
      </c>
      <c r="D26" s="23">
        <v>2.73</v>
      </c>
    </row>
    <row r="27" spans="1:4" x14ac:dyDescent="0.25">
      <c r="A27" t="s">
        <v>244</v>
      </c>
      <c r="B27" t="s">
        <v>15</v>
      </c>
      <c r="C27" t="s">
        <v>245</v>
      </c>
      <c r="D27" s="23">
        <v>6.45</v>
      </c>
    </row>
    <row r="28" spans="1:4" x14ac:dyDescent="0.25">
      <c r="A28" t="s">
        <v>255</v>
      </c>
      <c r="B28" t="s">
        <v>15</v>
      </c>
      <c r="C28" t="s">
        <v>256</v>
      </c>
      <c r="D28" s="23">
        <v>7.55</v>
      </c>
    </row>
    <row r="29" spans="1:4" x14ac:dyDescent="0.25">
      <c r="A29" t="s">
        <v>262</v>
      </c>
      <c r="B29" t="s">
        <v>15</v>
      </c>
      <c r="C29" t="s">
        <v>263</v>
      </c>
      <c r="D29" s="23">
        <v>11.08</v>
      </c>
    </row>
    <row r="30" spans="1:4" x14ac:dyDescent="0.25">
      <c r="A30" t="s">
        <v>269</v>
      </c>
      <c r="B30" t="s">
        <v>15</v>
      </c>
      <c r="C30" t="s">
        <v>270</v>
      </c>
      <c r="D30" s="23">
        <v>16</v>
      </c>
    </row>
    <row r="31" spans="1:4" x14ac:dyDescent="0.25">
      <c r="A31" t="s">
        <v>248</v>
      </c>
      <c r="B31" t="s">
        <v>15</v>
      </c>
      <c r="C31" t="s">
        <v>249</v>
      </c>
      <c r="D31" s="23">
        <v>9.0399999999999991</v>
      </c>
    </row>
    <row r="32" spans="1:4" x14ac:dyDescent="0.25">
      <c r="A32" t="s">
        <v>251</v>
      </c>
      <c r="B32" t="s">
        <v>15</v>
      </c>
      <c r="C32" t="s">
        <v>252</v>
      </c>
      <c r="D32" s="23">
        <v>10.58</v>
      </c>
    </row>
    <row r="33" spans="1:4" x14ac:dyDescent="0.25">
      <c r="A33" t="s">
        <v>258</v>
      </c>
      <c r="B33" t="s">
        <v>15</v>
      </c>
      <c r="C33" t="s">
        <v>259</v>
      </c>
      <c r="D33" s="23">
        <v>12.78</v>
      </c>
    </row>
    <row r="34" spans="1:4" x14ac:dyDescent="0.25">
      <c r="A34" t="s">
        <v>265</v>
      </c>
      <c r="B34" t="s">
        <v>15</v>
      </c>
      <c r="C34" t="s">
        <v>266</v>
      </c>
      <c r="D34" s="23">
        <v>34.79</v>
      </c>
    </row>
    <row r="35" spans="1:4" x14ac:dyDescent="0.25">
      <c r="A35" t="s">
        <v>272</v>
      </c>
      <c r="B35" t="s">
        <v>15</v>
      </c>
      <c r="C35" t="s">
        <v>273</v>
      </c>
      <c r="D35" s="23">
        <v>0.69</v>
      </c>
    </row>
    <row r="36" spans="1:4" x14ac:dyDescent="0.25">
      <c r="A36" t="s">
        <v>275</v>
      </c>
      <c r="B36" t="s">
        <v>15</v>
      </c>
      <c r="C36" t="s">
        <v>276</v>
      </c>
      <c r="D36" s="23">
        <v>2.2999999999999998</v>
      </c>
    </row>
    <row r="37" spans="1:4" x14ac:dyDescent="0.25">
      <c r="A37" t="s">
        <v>278</v>
      </c>
      <c r="B37" t="s">
        <v>15</v>
      </c>
      <c r="C37" t="s">
        <v>279</v>
      </c>
      <c r="D37" s="23">
        <v>1.26</v>
      </c>
    </row>
    <row r="38" spans="1:4" x14ac:dyDescent="0.25">
      <c r="A38" t="s">
        <v>281</v>
      </c>
      <c r="B38" t="s">
        <v>15</v>
      </c>
      <c r="C38" t="s">
        <v>282</v>
      </c>
      <c r="D38" s="23">
        <v>1.39</v>
      </c>
    </row>
    <row r="39" spans="1:4" x14ac:dyDescent="0.25">
      <c r="A39" t="s">
        <v>284</v>
      </c>
      <c r="B39" t="s">
        <v>15</v>
      </c>
      <c r="C39" t="s">
        <v>285</v>
      </c>
      <c r="D39" s="23">
        <v>2.15</v>
      </c>
    </row>
    <row r="40" spans="1:4" x14ac:dyDescent="0.25">
      <c r="A40" t="s">
        <v>287</v>
      </c>
      <c r="B40" t="s">
        <v>15</v>
      </c>
      <c r="C40" t="s">
        <v>288</v>
      </c>
      <c r="D40" s="23">
        <v>3.49</v>
      </c>
    </row>
    <row r="41" spans="1:4" x14ac:dyDescent="0.25">
      <c r="A41" t="s">
        <v>356</v>
      </c>
      <c r="B41" t="s">
        <v>15</v>
      </c>
      <c r="C41" t="s">
        <v>357</v>
      </c>
      <c r="D41" s="23">
        <v>1.85</v>
      </c>
    </row>
    <row r="42" spans="1:4" x14ac:dyDescent="0.25">
      <c r="A42" t="s">
        <v>290</v>
      </c>
      <c r="B42" t="s">
        <v>30</v>
      </c>
      <c r="C42" t="s">
        <v>291</v>
      </c>
      <c r="D42" s="23">
        <v>3430</v>
      </c>
    </row>
    <row r="43" spans="1:4" x14ac:dyDescent="0.25">
      <c r="A43" t="s">
        <v>352</v>
      </c>
      <c r="B43" t="s">
        <v>30</v>
      </c>
      <c r="C43" t="s">
        <v>353</v>
      </c>
      <c r="D43" s="23">
        <v>26.31</v>
      </c>
    </row>
    <row r="44" spans="1:4" x14ac:dyDescent="0.25">
      <c r="A44" t="s">
        <v>350</v>
      </c>
      <c r="B44" t="s">
        <v>30</v>
      </c>
      <c r="C44" t="s">
        <v>351</v>
      </c>
      <c r="D44" s="23">
        <v>15.23</v>
      </c>
    </row>
    <row r="45" spans="1:4" x14ac:dyDescent="0.25">
      <c r="A45" t="s">
        <v>293</v>
      </c>
      <c r="B45" t="s">
        <v>15</v>
      </c>
      <c r="C45" t="s">
        <v>294</v>
      </c>
      <c r="D45" s="23">
        <v>7.81</v>
      </c>
    </row>
    <row r="46" spans="1:4" x14ac:dyDescent="0.25">
      <c r="A46" t="s">
        <v>234</v>
      </c>
      <c r="B46" t="s">
        <v>30</v>
      </c>
      <c r="C46" t="s">
        <v>235</v>
      </c>
      <c r="D46" s="23">
        <v>0.32</v>
      </c>
    </row>
    <row r="47" spans="1:4" x14ac:dyDescent="0.25">
      <c r="A47" t="s">
        <v>241</v>
      </c>
      <c r="B47" t="s">
        <v>30</v>
      </c>
      <c r="C47" t="s">
        <v>242</v>
      </c>
      <c r="D47" s="23">
        <v>0.24</v>
      </c>
    </row>
    <row r="48" spans="1:4" x14ac:dyDescent="0.25">
      <c r="A48" t="s">
        <v>246</v>
      </c>
      <c r="B48" t="s">
        <v>30</v>
      </c>
      <c r="C48" t="s">
        <v>247</v>
      </c>
      <c r="D48" s="23">
        <v>3.14</v>
      </c>
    </row>
    <row r="49" spans="1:4" x14ac:dyDescent="0.25">
      <c r="A49" t="s">
        <v>253</v>
      </c>
      <c r="B49" t="s">
        <v>30</v>
      </c>
      <c r="C49" t="s">
        <v>254</v>
      </c>
      <c r="D49" s="23">
        <v>3.92</v>
      </c>
    </row>
    <row r="50" spans="1:4" x14ac:dyDescent="0.25">
      <c r="A50" t="s">
        <v>260</v>
      </c>
      <c r="B50" t="s">
        <v>30</v>
      </c>
      <c r="C50" t="s">
        <v>261</v>
      </c>
      <c r="D50" s="23">
        <v>4.13</v>
      </c>
    </row>
    <row r="51" spans="1:4" x14ac:dyDescent="0.25">
      <c r="A51" t="s">
        <v>267</v>
      </c>
      <c r="B51" t="s">
        <v>30</v>
      </c>
      <c r="C51" t="s">
        <v>268</v>
      </c>
      <c r="D51" s="23">
        <v>7.58</v>
      </c>
    </row>
    <row r="52" spans="1:4" x14ac:dyDescent="0.25">
      <c r="A52" t="s">
        <v>354</v>
      </c>
      <c r="B52" t="s">
        <v>30</v>
      </c>
      <c r="C52" t="s">
        <v>355</v>
      </c>
      <c r="D52" s="23">
        <v>4.12</v>
      </c>
    </row>
    <row r="53" spans="1:4" x14ac:dyDescent="0.25">
      <c r="A53" t="s">
        <v>300</v>
      </c>
      <c r="B53" t="s">
        <v>15</v>
      </c>
      <c r="C53" t="s">
        <v>301</v>
      </c>
      <c r="D53" s="23">
        <v>0.8</v>
      </c>
    </row>
    <row r="54" spans="1:4" x14ac:dyDescent="0.25">
      <c r="A54" t="s">
        <v>303</v>
      </c>
      <c r="B54" t="s">
        <v>30</v>
      </c>
      <c r="C54" t="s">
        <v>304</v>
      </c>
      <c r="D54" s="23">
        <v>6.89</v>
      </c>
    </row>
    <row r="55" spans="1:4" x14ac:dyDescent="0.25">
      <c r="A55" t="s">
        <v>343</v>
      </c>
      <c r="B55" t="s">
        <v>15</v>
      </c>
      <c r="C55" t="s">
        <v>344</v>
      </c>
      <c r="D55" s="23">
        <v>0.95</v>
      </c>
    </row>
    <row r="56" spans="1:4" x14ac:dyDescent="0.25">
      <c r="A56" t="s">
        <v>306</v>
      </c>
      <c r="B56" t="s">
        <v>15</v>
      </c>
      <c r="C56" t="s">
        <v>307</v>
      </c>
      <c r="D56" s="23">
        <v>4.87</v>
      </c>
    </row>
    <row r="57" spans="1:4" x14ac:dyDescent="0.25">
      <c r="A57" t="s">
        <v>309</v>
      </c>
      <c r="B57" t="s">
        <v>30</v>
      </c>
      <c r="C57" t="s">
        <v>310</v>
      </c>
      <c r="D57" s="23">
        <v>25.24</v>
      </c>
    </row>
    <row r="58" spans="1:4" x14ac:dyDescent="0.25">
      <c r="A58" t="s">
        <v>312</v>
      </c>
      <c r="B58" t="s">
        <v>30</v>
      </c>
      <c r="C58" t="s">
        <v>313</v>
      </c>
      <c r="D58" s="23">
        <v>957.6</v>
      </c>
    </row>
    <row r="59" spans="1:4" x14ac:dyDescent="0.25">
      <c r="A59" t="s">
        <v>315</v>
      </c>
      <c r="B59" t="s">
        <v>30</v>
      </c>
      <c r="C59" t="s">
        <v>316</v>
      </c>
      <c r="D59" s="23">
        <v>430</v>
      </c>
    </row>
    <row r="60" spans="1:4" x14ac:dyDescent="0.25">
      <c r="A60" t="s">
        <v>318</v>
      </c>
      <c r="B60" t="s">
        <v>30</v>
      </c>
      <c r="C60" t="s">
        <v>319</v>
      </c>
      <c r="D60" s="23">
        <v>180</v>
      </c>
    </row>
    <row r="61" spans="1:4" x14ac:dyDescent="0.25">
      <c r="A61" t="s">
        <v>338</v>
      </c>
      <c r="B61" t="s">
        <v>30</v>
      </c>
      <c r="C61" t="s">
        <v>339</v>
      </c>
      <c r="D61" s="23">
        <v>213.65</v>
      </c>
    </row>
    <row r="62" spans="1:4" x14ac:dyDescent="0.25">
      <c r="A62" t="s">
        <v>333</v>
      </c>
      <c r="B62" t="s">
        <v>30</v>
      </c>
      <c r="C62" t="s">
        <v>334</v>
      </c>
      <c r="D62" s="23">
        <v>81.25</v>
      </c>
    </row>
    <row r="63" spans="1:4" x14ac:dyDescent="0.25">
      <c r="A63" t="s">
        <v>321</v>
      </c>
      <c r="B63" t="s">
        <v>30</v>
      </c>
      <c r="C63" t="s">
        <v>322</v>
      </c>
      <c r="D63" s="23">
        <v>189.67</v>
      </c>
    </row>
    <row r="64" spans="1:4" x14ac:dyDescent="0.25">
      <c r="A64" t="s">
        <v>324</v>
      </c>
      <c r="B64" t="s">
        <v>30</v>
      </c>
      <c r="C64" t="s">
        <v>325</v>
      </c>
      <c r="D64" s="23">
        <v>115.2</v>
      </c>
    </row>
    <row r="65" spans="1:4" x14ac:dyDescent="0.25">
      <c r="A65" t="s">
        <v>327</v>
      </c>
      <c r="B65" t="s">
        <v>30</v>
      </c>
      <c r="C65" t="s">
        <v>328</v>
      </c>
      <c r="D65" s="23">
        <v>128.07</v>
      </c>
    </row>
    <row r="66" spans="1:4" x14ac:dyDescent="0.25">
      <c r="A66" t="s">
        <v>330</v>
      </c>
      <c r="B66" t="s">
        <v>30</v>
      </c>
      <c r="C66" t="s">
        <v>331</v>
      </c>
      <c r="D66" s="23">
        <v>83.13</v>
      </c>
    </row>
    <row r="67" spans="1:4" ht="105" x14ac:dyDescent="0.25">
      <c r="A67" t="s">
        <v>224</v>
      </c>
      <c r="B67">
        <v>1</v>
      </c>
      <c r="C67" s="27" t="s">
        <v>156</v>
      </c>
      <c r="D67" s="23">
        <v>2943.86</v>
      </c>
    </row>
    <row r="68" spans="1:4" ht="135" x14ac:dyDescent="0.25">
      <c r="A68" t="s">
        <v>215</v>
      </c>
      <c r="B68">
        <v>1</v>
      </c>
      <c r="C68" s="27" t="s">
        <v>159</v>
      </c>
      <c r="D68" s="23">
        <v>1100</v>
      </c>
    </row>
    <row r="69" spans="1:4" x14ac:dyDescent="0.25">
      <c r="A69" t="s">
        <v>222</v>
      </c>
      <c r="B69">
        <v>1</v>
      </c>
      <c r="C69" t="s">
        <v>163</v>
      </c>
      <c r="D69" s="23">
        <v>320</v>
      </c>
    </row>
    <row r="70" spans="1:4" x14ac:dyDescent="0.25">
      <c r="A70" t="s">
        <v>226</v>
      </c>
      <c r="B70">
        <v>1</v>
      </c>
      <c r="C70" t="s">
        <v>227</v>
      </c>
      <c r="D70" s="23">
        <v>870</v>
      </c>
    </row>
  </sheetData>
  <sheetProtection sheet="1"/>
  <mergeCells count="5">
    <mergeCell ref="A1:D1"/>
    <mergeCell ref="A2:D2"/>
    <mergeCell ref="A3:D3"/>
    <mergeCell ref="A4:D4"/>
    <mergeCell ref="A6:D6"/>
  </mergeCells>
  <pageMargins left="0.75" right="0.75" top="0.75" bottom="0.5" header="0.5" footer="0.7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6"/>
  <sheetViews>
    <sheetView workbookViewId="0"/>
  </sheetViews>
  <sheetFormatPr baseColWidth="10" defaultColWidth="9.140625" defaultRowHeight="15" x14ac:dyDescent="0.25"/>
  <cols>
    <col min="1" max="1" width="25.7109375" customWidth="1"/>
    <col min="2" max="2" width="3.42578125" customWidth="1"/>
    <col min="3" max="7" width="13.7109375" customWidth="1"/>
    <col min="8" max="8" width="25.7109375" customWidth="1"/>
  </cols>
  <sheetData>
    <row r="1" spans="1:8" x14ac:dyDescent="0.25">
      <c r="E1" s="44" t="s">
        <v>0</v>
      </c>
      <c r="F1" s="44" t="s">
        <v>0</v>
      </c>
      <c r="G1" s="44" t="s">
        <v>0</v>
      </c>
      <c r="H1" s="44" t="s">
        <v>0</v>
      </c>
    </row>
    <row r="2" spans="1:8" x14ac:dyDescent="0.25">
      <c r="E2" s="44"/>
      <c r="F2" s="44"/>
      <c r="G2" s="44"/>
      <c r="H2" s="44"/>
    </row>
    <row r="3" spans="1:8" x14ac:dyDescent="0.25">
      <c r="E3" s="44"/>
      <c r="F3" s="44"/>
      <c r="G3" s="44"/>
      <c r="H3" s="44"/>
    </row>
    <row r="4" spans="1:8" x14ac:dyDescent="0.25">
      <c r="E4" s="44"/>
      <c r="F4" s="44"/>
      <c r="G4" s="44"/>
      <c r="H4" s="44"/>
    </row>
    <row r="6" spans="1:8" ht="18.75" x14ac:dyDescent="0.3">
      <c r="C6" s="45" t="s">
        <v>390</v>
      </c>
      <c r="D6" s="45" t="s">
        <v>390</v>
      </c>
      <c r="E6" s="45" t="s">
        <v>390</v>
      </c>
      <c r="F6" s="45" t="s">
        <v>390</v>
      </c>
      <c r="G6" s="45" t="s">
        <v>390</v>
      </c>
    </row>
    <row r="10" spans="1:8" x14ac:dyDescent="0.25">
      <c r="B10" t="s">
        <v>391</v>
      </c>
      <c r="C10" s="29" t="s">
        <v>5</v>
      </c>
      <c r="D10" s="30" t="s">
        <v>6</v>
      </c>
      <c r="E10" s="29" t="s">
        <v>7</v>
      </c>
    </row>
    <row r="11" spans="1:8" x14ac:dyDescent="0.25">
      <c r="B11" t="s">
        <v>391</v>
      </c>
      <c r="C11" s="29" t="s">
        <v>8</v>
      </c>
      <c r="D11" s="30" t="s">
        <v>24</v>
      </c>
      <c r="E11" s="29" t="s">
        <v>25</v>
      </c>
    </row>
    <row r="12" spans="1:8" x14ac:dyDescent="0.25">
      <c r="B12" t="s">
        <v>391</v>
      </c>
      <c r="C12" s="29" t="s">
        <v>26</v>
      </c>
      <c r="D12" s="30" t="s">
        <v>36</v>
      </c>
      <c r="E12" s="29" t="s">
        <v>37</v>
      </c>
    </row>
    <row r="14" spans="1:8" ht="45" customHeight="1" x14ac:dyDescent="0.25">
      <c r="A14" s="31" t="s">
        <v>392</v>
      </c>
      <c r="B14" s="32" t="s">
        <v>393</v>
      </c>
      <c r="C14" s="31" t="s">
        <v>39</v>
      </c>
      <c r="D14" s="31" t="s">
        <v>15</v>
      </c>
      <c r="E14" s="43" t="s">
        <v>40</v>
      </c>
      <c r="F14" s="43" t="s">
        <v>40</v>
      </c>
      <c r="G14" s="33">
        <f>SUM(G15:G19)</f>
        <v>165</v>
      </c>
    </row>
    <row r="15" spans="1:8" x14ac:dyDescent="0.25">
      <c r="A15" s="34" t="s">
        <v>394</v>
      </c>
      <c r="B15" s="34"/>
      <c r="C15" s="35">
        <v>3</v>
      </c>
      <c r="D15" s="35">
        <v>25</v>
      </c>
      <c r="E15" s="35"/>
      <c r="F15" s="35"/>
      <c r="G15" s="35">
        <f>PRODUCT(C15:F15)</f>
        <v>75</v>
      </c>
    </row>
    <row r="16" spans="1:8" x14ac:dyDescent="0.25">
      <c r="A16" s="34" t="s">
        <v>395</v>
      </c>
      <c r="B16" s="34"/>
      <c r="C16" s="35">
        <v>3</v>
      </c>
      <c r="D16" s="35">
        <v>5</v>
      </c>
      <c r="E16" s="35"/>
      <c r="F16" s="35"/>
      <c r="G16" s="35">
        <f>PRODUCT(C16:F16)</f>
        <v>15</v>
      </c>
    </row>
    <row r="17" spans="1:7" x14ac:dyDescent="0.25">
      <c r="A17" s="34" t="s">
        <v>396</v>
      </c>
      <c r="B17" s="34"/>
      <c r="C17" s="35">
        <v>3</v>
      </c>
      <c r="D17" s="35">
        <v>5</v>
      </c>
      <c r="E17" s="35"/>
      <c r="F17" s="35"/>
      <c r="G17" s="35">
        <f>PRODUCT(C17:F17)</f>
        <v>15</v>
      </c>
    </row>
    <row r="18" spans="1:7" x14ac:dyDescent="0.25">
      <c r="A18" s="34" t="s">
        <v>397</v>
      </c>
      <c r="B18" s="34"/>
      <c r="C18" s="35">
        <v>3</v>
      </c>
      <c r="D18" s="35">
        <v>10</v>
      </c>
      <c r="E18" s="35"/>
      <c r="F18" s="35"/>
      <c r="G18" s="35">
        <f>PRODUCT(C18:F18)</f>
        <v>30</v>
      </c>
    </row>
    <row r="19" spans="1:7" x14ac:dyDescent="0.25">
      <c r="A19" s="34" t="s">
        <v>398</v>
      </c>
      <c r="B19" s="34"/>
      <c r="C19" s="35">
        <v>3</v>
      </c>
      <c r="D19" s="35">
        <v>10</v>
      </c>
      <c r="E19" s="35"/>
      <c r="F19" s="35"/>
      <c r="G19" s="35">
        <f>PRODUCT(C19:F19)</f>
        <v>30</v>
      </c>
    </row>
    <row r="21" spans="1:7" x14ac:dyDescent="0.25">
      <c r="B21" t="s">
        <v>391</v>
      </c>
      <c r="C21" s="29" t="s">
        <v>5</v>
      </c>
      <c r="D21" s="30" t="s">
        <v>6</v>
      </c>
      <c r="E21" s="29" t="s">
        <v>7</v>
      </c>
    </row>
    <row r="22" spans="1:7" x14ac:dyDescent="0.25">
      <c r="B22" t="s">
        <v>391</v>
      </c>
      <c r="C22" s="29" t="s">
        <v>8</v>
      </c>
      <c r="D22" s="30" t="s">
        <v>24</v>
      </c>
      <c r="E22" s="29" t="s">
        <v>25</v>
      </c>
    </row>
    <row r="23" spans="1:7" x14ac:dyDescent="0.25">
      <c r="B23" t="s">
        <v>391</v>
      </c>
      <c r="C23" s="29" t="s">
        <v>26</v>
      </c>
      <c r="D23" s="30" t="s">
        <v>46</v>
      </c>
      <c r="E23" s="29" t="s">
        <v>47</v>
      </c>
    </row>
    <row r="25" spans="1:7" ht="45" customHeight="1" x14ac:dyDescent="0.25">
      <c r="A25" s="31" t="s">
        <v>399</v>
      </c>
      <c r="B25" s="32" t="s">
        <v>393</v>
      </c>
      <c r="C25" s="31" t="s">
        <v>49</v>
      </c>
      <c r="D25" s="31" t="s">
        <v>50</v>
      </c>
      <c r="E25" s="43" t="s">
        <v>400</v>
      </c>
      <c r="F25" s="43" t="s">
        <v>400</v>
      </c>
      <c r="G25" s="33">
        <f>SUM(G26:G27)</f>
        <v>2</v>
      </c>
    </row>
    <row r="26" spans="1:7" x14ac:dyDescent="0.25">
      <c r="A26" s="34" t="s">
        <v>401</v>
      </c>
      <c r="B26" s="34"/>
      <c r="C26" s="35">
        <v>1</v>
      </c>
      <c r="D26" s="35"/>
      <c r="E26" s="35"/>
      <c r="F26" s="35"/>
      <c r="G26" s="35">
        <f>PRODUCT(C26:F26)</f>
        <v>1</v>
      </c>
    </row>
    <row r="27" spans="1:7" x14ac:dyDescent="0.25">
      <c r="A27" s="34" t="s">
        <v>402</v>
      </c>
      <c r="B27" s="34"/>
      <c r="C27" s="35">
        <v>1</v>
      </c>
      <c r="D27" s="35"/>
      <c r="E27" s="35"/>
      <c r="F27" s="35"/>
      <c r="G27" s="35">
        <f>PRODUCT(C27:F27)</f>
        <v>1</v>
      </c>
    </row>
    <row r="29" spans="1:7" x14ac:dyDescent="0.25">
      <c r="B29" t="s">
        <v>391</v>
      </c>
      <c r="C29" s="29" t="s">
        <v>5</v>
      </c>
      <c r="D29" s="30" t="s">
        <v>6</v>
      </c>
      <c r="E29" s="29" t="s">
        <v>7</v>
      </c>
    </row>
    <row r="30" spans="1:7" x14ac:dyDescent="0.25">
      <c r="B30" t="s">
        <v>391</v>
      </c>
      <c r="C30" s="29" t="s">
        <v>8</v>
      </c>
      <c r="D30" s="30" t="s">
        <v>36</v>
      </c>
      <c r="E30" s="29" t="s">
        <v>52</v>
      </c>
    </row>
    <row r="31" spans="1:7" x14ac:dyDescent="0.25">
      <c r="B31" t="s">
        <v>391</v>
      </c>
      <c r="C31" s="29" t="s">
        <v>26</v>
      </c>
      <c r="D31" s="30" t="s">
        <v>24</v>
      </c>
      <c r="E31" s="29" t="s">
        <v>59</v>
      </c>
    </row>
    <row r="33" spans="1:7" ht="45" customHeight="1" x14ac:dyDescent="0.25">
      <c r="A33" s="31" t="s">
        <v>403</v>
      </c>
      <c r="B33" s="32" t="s">
        <v>393</v>
      </c>
      <c r="C33" s="31" t="s">
        <v>61</v>
      </c>
      <c r="D33" s="31" t="s">
        <v>15</v>
      </c>
      <c r="E33" s="43" t="s">
        <v>62</v>
      </c>
      <c r="F33" s="43" t="s">
        <v>62</v>
      </c>
      <c r="G33" s="33">
        <f>SUM(G34:G34)</f>
        <v>250</v>
      </c>
    </row>
    <row r="34" spans="1:7" x14ac:dyDescent="0.25">
      <c r="A34" s="34" t="s">
        <v>404</v>
      </c>
      <c r="B34" s="34"/>
      <c r="C34" s="35">
        <v>2</v>
      </c>
      <c r="D34" s="35">
        <v>1</v>
      </c>
      <c r="E34" s="35">
        <v>125</v>
      </c>
      <c r="F34" s="35"/>
      <c r="G34" s="35">
        <f>PRODUCT(C34:F34)</f>
        <v>250</v>
      </c>
    </row>
    <row r="36" spans="1:7" ht="45" customHeight="1" x14ac:dyDescent="0.25">
      <c r="A36" s="31" t="s">
        <v>405</v>
      </c>
      <c r="B36" s="32" t="s">
        <v>393</v>
      </c>
      <c r="C36" s="31" t="s">
        <v>63</v>
      </c>
      <c r="D36" s="31" t="s">
        <v>15</v>
      </c>
      <c r="E36" s="43" t="s">
        <v>64</v>
      </c>
      <c r="F36" s="43" t="s">
        <v>64</v>
      </c>
      <c r="G36" s="33">
        <f>SUM(G37:G41)</f>
        <v>1146</v>
      </c>
    </row>
    <row r="37" spans="1:7" x14ac:dyDescent="0.25">
      <c r="A37" s="34" t="s">
        <v>406</v>
      </c>
      <c r="B37" s="34"/>
      <c r="C37" s="35">
        <v>2</v>
      </c>
      <c r="D37" s="35">
        <v>4</v>
      </c>
      <c r="E37" s="35">
        <v>125</v>
      </c>
      <c r="F37" s="35"/>
      <c r="G37" s="35">
        <f>PRODUCT(C37:F37)</f>
        <v>1000</v>
      </c>
    </row>
    <row r="38" spans="1:7" x14ac:dyDescent="0.25">
      <c r="A38" s="34" t="s">
        <v>407</v>
      </c>
      <c r="B38" s="34"/>
      <c r="C38" s="35">
        <v>1</v>
      </c>
      <c r="D38" s="35">
        <v>1</v>
      </c>
      <c r="E38" s="35">
        <v>23</v>
      </c>
      <c r="F38" s="35"/>
      <c r="G38" s="35">
        <f>PRODUCT(C38:F38)</f>
        <v>23</v>
      </c>
    </row>
    <row r="39" spans="1:7" x14ac:dyDescent="0.25">
      <c r="A39" s="34" t="s">
        <v>408</v>
      </c>
      <c r="B39" s="34"/>
      <c r="C39" s="35">
        <v>1</v>
      </c>
      <c r="D39" s="35">
        <v>1</v>
      </c>
      <c r="E39" s="35">
        <v>33</v>
      </c>
      <c r="F39" s="35"/>
      <c r="G39" s="35">
        <f>PRODUCT(C39:F39)</f>
        <v>33</v>
      </c>
    </row>
    <row r="40" spans="1:7" x14ac:dyDescent="0.25">
      <c r="A40" s="34" t="s">
        <v>409</v>
      </c>
      <c r="B40" s="34"/>
      <c r="C40" s="35">
        <v>1</v>
      </c>
      <c r="D40" s="35">
        <v>1</v>
      </c>
      <c r="E40" s="35">
        <v>41</v>
      </c>
      <c r="F40" s="35"/>
      <c r="G40" s="35">
        <f>PRODUCT(C40:F40)</f>
        <v>41</v>
      </c>
    </row>
    <row r="41" spans="1:7" x14ac:dyDescent="0.25">
      <c r="A41" s="34" t="s">
        <v>410</v>
      </c>
      <c r="B41" s="34"/>
      <c r="C41" s="35">
        <v>1</v>
      </c>
      <c r="D41" s="35">
        <v>1</v>
      </c>
      <c r="E41" s="35">
        <v>49</v>
      </c>
      <c r="F41" s="35"/>
      <c r="G41" s="35">
        <f>PRODUCT(C41:F41)</f>
        <v>49</v>
      </c>
    </row>
    <row r="43" spans="1:7" ht="45" customHeight="1" x14ac:dyDescent="0.25">
      <c r="A43" s="31" t="s">
        <v>411</v>
      </c>
      <c r="B43" s="32" t="s">
        <v>393</v>
      </c>
      <c r="C43" s="31" t="s">
        <v>65</v>
      </c>
      <c r="D43" s="31" t="s">
        <v>15</v>
      </c>
      <c r="E43" s="43" t="s">
        <v>66</v>
      </c>
      <c r="F43" s="43" t="s">
        <v>66</v>
      </c>
      <c r="G43" s="33">
        <f>SUM(G44:G49)</f>
        <v>1504</v>
      </c>
    </row>
    <row r="44" spans="1:7" x14ac:dyDescent="0.25">
      <c r="A44" s="34" t="s">
        <v>412</v>
      </c>
      <c r="B44" s="34"/>
      <c r="C44" s="35">
        <v>10</v>
      </c>
      <c r="D44" s="35">
        <v>4</v>
      </c>
      <c r="E44" s="35">
        <v>9</v>
      </c>
      <c r="F44" s="35"/>
      <c r="G44" s="35">
        <f t="shared" ref="G44:G49" si="0">PRODUCT(C44:F44)</f>
        <v>360</v>
      </c>
    </row>
    <row r="45" spans="1:7" x14ac:dyDescent="0.25">
      <c r="A45" s="34" t="s">
        <v>413</v>
      </c>
      <c r="B45" s="34"/>
      <c r="C45" s="35">
        <v>10</v>
      </c>
      <c r="D45" s="35">
        <v>4</v>
      </c>
      <c r="E45" s="35">
        <v>14</v>
      </c>
      <c r="F45" s="35"/>
      <c r="G45" s="35">
        <f t="shared" si="0"/>
        <v>560</v>
      </c>
    </row>
    <row r="46" spans="1:7" x14ac:dyDescent="0.25">
      <c r="A46" s="34" t="s">
        <v>414</v>
      </c>
      <c r="B46" s="34"/>
      <c r="C46" s="35">
        <v>1</v>
      </c>
      <c r="D46" s="35">
        <v>4</v>
      </c>
      <c r="E46" s="35">
        <v>23</v>
      </c>
      <c r="F46" s="35"/>
      <c r="G46" s="35">
        <f t="shared" si="0"/>
        <v>92</v>
      </c>
    </row>
    <row r="47" spans="1:7" x14ac:dyDescent="0.25">
      <c r="A47" s="34" t="s">
        <v>415</v>
      </c>
      <c r="B47" s="34"/>
      <c r="C47" s="35">
        <v>1</v>
      </c>
      <c r="D47" s="35">
        <v>4</v>
      </c>
      <c r="E47" s="35">
        <v>33</v>
      </c>
      <c r="F47" s="35"/>
      <c r="G47" s="35">
        <f t="shared" si="0"/>
        <v>132</v>
      </c>
    </row>
    <row r="48" spans="1:7" x14ac:dyDescent="0.25">
      <c r="A48" s="34" t="s">
        <v>416</v>
      </c>
      <c r="B48" s="34"/>
      <c r="C48" s="35">
        <v>1</v>
      </c>
      <c r="D48" s="35">
        <v>4</v>
      </c>
      <c r="E48" s="35">
        <v>41</v>
      </c>
      <c r="F48" s="35"/>
      <c r="G48" s="35">
        <f t="shared" si="0"/>
        <v>164</v>
      </c>
    </row>
    <row r="49" spans="1:7" x14ac:dyDescent="0.25">
      <c r="A49" s="34" t="s">
        <v>417</v>
      </c>
      <c r="B49" s="34"/>
      <c r="C49" s="35">
        <v>1</v>
      </c>
      <c r="D49" s="35">
        <v>4</v>
      </c>
      <c r="E49" s="35">
        <v>49</v>
      </c>
      <c r="F49" s="35"/>
      <c r="G49" s="35">
        <f t="shared" si="0"/>
        <v>196</v>
      </c>
    </row>
    <row r="51" spans="1:7" ht="45" customHeight="1" x14ac:dyDescent="0.25">
      <c r="A51" s="31" t="s">
        <v>418</v>
      </c>
      <c r="B51" s="32" t="s">
        <v>393</v>
      </c>
      <c r="C51" s="31" t="s">
        <v>67</v>
      </c>
      <c r="D51" s="31" t="s">
        <v>15</v>
      </c>
      <c r="E51" s="43" t="s">
        <v>68</v>
      </c>
      <c r="F51" s="43" t="s">
        <v>68</v>
      </c>
      <c r="G51" s="33">
        <f>SUM(G52:G53)</f>
        <v>30</v>
      </c>
    </row>
    <row r="52" spans="1:7" x14ac:dyDescent="0.25">
      <c r="A52" s="34" t="s">
        <v>419</v>
      </c>
      <c r="B52" s="34"/>
      <c r="C52" s="35">
        <v>1</v>
      </c>
      <c r="D52" s="35">
        <v>15</v>
      </c>
      <c r="E52" s="35"/>
      <c r="F52" s="35"/>
      <c r="G52" s="35">
        <f>PRODUCT(C52:F52)</f>
        <v>15</v>
      </c>
    </row>
    <row r="53" spans="1:7" x14ac:dyDescent="0.25">
      <c r="A53" s="34" t="s">
        <v>420</v>
      </c>
      <c r="B53" s="34"/>
      <c r="C53" s="35">
        <v>1</v>
      </c>
      <c r="D53" s="35">
        <v>15</v>
      </c>
      <c r="E53" s="35"/>
      <c r="F53" s="35"/>
      <c r="G53" s="35">
        <f>PRODUCT(C53:F53)</f>
        <v>15</v>
      </c>
    </row>
    <row r="55" spans="1:7" x14ac:dyDescent="0.25">
      <c r="B55" t="s">
        <v>391</v>
      </c>
      <c r="C55" s="29" t="s">
        <v>5</v>
      </c>
      <c r="D55" s="30" t="s">
        <v>6</v>
      </c>
      <c r="E55" s="29" t="s">
        <v>7</v>
      </c>
    </row>
    <row r="56" spans="1:7" x14ac:dyDescent="0.25">
      <c r="B56" t="s">
        <v>391</v>
      </c>
      <c r="C56" s="29" t="s">
        <v>8</v>
      </c>
      <c r="D56" s="30" t="s">
        <v>36</v>
      </c>
      <c r="E56" s="29" t="s">
        <v>52</v>
      </c>
    </row>
    <row r="57" spans="1:7" x14ac:dyDescent="0.25">
      <c r="B57" t="s">
        <v>391</v>
      </c>
      <c r="C57" s="29" t="s">
        <v>26</v>
      </c>
      <c r="D57" s="30" t="s">
        <v>46</v>
      </c>
      <c r="E57" s="29" t="s">
        <v>75</v>
      </c>
    </row>
    <row r="59" spans="1:7" ht="45" customHeight="1" x14ac:dyDescent="0.25">
      <c r="A59" s="31" t="s">
        <v>421</v>
      </c>
      <c r="B59" s="32" t="s">
        <v>393</v>
      </c>
      <c r="C59" s="31" t="s">
        <v>77</v>
      </c>
      <c r="D59" s="31" t="s">
        <v>30</v>
      </c>
      <c r="E59" s="43" t="s">
        <v>422</v>
      </c>
      <c r="F59" s="43" t="s">
        <v>422</v>
      </c>
      <c r="G59" s="33">
        <f>SUM(G60:G60)</f>
        <v>1</v>
      </c>
    </row>
    <row r="60" spans="1:7" x14ac:dyDescent="0.25">
      <c r="A60" s="34" t="s">
        <v>423</v>
      </c>
      <c r="B60" s="34"/>
      <c r="C60" s="35">
        <v>1</v>
      </c>
      <c r="D60" s="35"/>
      <c r="E60" s="35"/>
      <c r="F60" s="35"/>
      <c r="G60" s="35">
        <f>PRODUCT(C60:F60)</f>
        <v>1</v>
      </c>
    </row>
    <row r="62" spans="1:7" ht="45" customHeight="1" x14ac:dyDescent="0.25">
      <c r="A62" s="31" t="s">
        <v>424</v>
      </c>
      <c r="B62" s="32" t="s">
        <v>393</v>
      </c>
      <c r="C62" s="31" t="s">
        <v>79</v>
      </c>
      <c r="D62" s="31" t="s">
        <v>30</v>
      </c>
      <c r="E62" s="43" t="s">
        <v>425</v>
      </c>
      <c r="F62" s="43" t="s">
        <v>425</v>
      </c>
      <c r="G62" s="33">
        <f>SUM(G63:G63)</f>
        <v>1</v>
      </c>
    </row>
    <row r="63" spans="1:7" x14ac:dyDescent="0.25">
      <c r="A63" s="34" t="s">
        <v>426</v>
      </c>
      <c r="B63" s="34"/>
      <c r="C63" s="35">
        <v>1</v>
      </c>
      <c r="D63" s="35"/>
      <c r="E63" s="35"/>
      <c r="F63" s="35"/>
      <c r="G63" s="35">
        <f>PRODUCT(C63:F63)</f>
        <v>1</v>
      </c>
    </row>
    <row r="65" spans="1:7" ht="45" customHeight="1" x14ac:dyDescent="0.25">
      <c r="A65" s="31" t="s">
        <v>427</v>
      </c>
      <c r="B65" s="32" t="s">
        <v>393</v>
      </c>
      <c r="C65" s="31" t="s">
        <v>81</v>
      </c>
      <c r="D65" s="31" t="s">
        <v>30</v>
      </c>
      <c r="E65" s="43" t="s">
        <v>82</v>
      </c>
      <c r="F65" s="43" t="s">
        <v>82</v>
      </c>
      <c r="G65" s="33">
        <f>SUM(G66:G66)</f>
        <v>1</v>
      </c>
    </row>
    <row r="66" spans="1:7" x14ac:dyDescent="0.25">
      <c r="A66" s="34" t="s">
        <v>428</v>
      </c>
      <c r="B66" s="34"/>
      <c r="C66" s="35">
        <v>1</v>
      </c>
      <c r="D66" s="35"/>
      <c r="E66" s="35"/>
      <c r="F66" s="35"/>
      <c r="G66" s="35">
        <f>PRODUCT(C66:F66)</f>
        <v>1</v>
      </c>
    </row>
    <row r="68" spans="1:7" x14ac:dyDescent="0.25">
      <c r="B68" t="s">
        <v>391</v>
      </c>
      <c r="C68" s="29" t="s">
        <v>5</v>
      </c>
      <c r="D68" s="30" t="s">
        <v>6</v>
      </c>
      <c r="E68" s="29" t="s">
        <v>7</v>
      </c>
    </row>
    <row r="69" spans="1:7" x14ac:dyDescent="0.25">
      <c r="B69" t="s">
        <v>391</v>
      </c>
      <c r="C69" s="29" t="s">
        <v>8</v>
      </c>
      <c r="D69" s="30" t="s">
        <v>41</v>
      </c>
      <c r="E69" s="29" t="s">
        <v>90</v>
      </c>
    </row>
    <row r="70" spans="1:7" x14ac:dyDescent="0.25">
      <c r="B70" t="s">
        <v>391</v>
      </c>
      <c r="C70" s="29" t="s">
        <v>26</v>
      </c>
      <c r="D70" s="30" t="s">
        <v>36</v>
      </c>
      <c r="E70" s="29" t="s">
        <v>119</v>
      </c>
    </row>
    <row r="72" spans="1:7" ht="45" customHeight="1" x14ac:dyDescent="0.25">
      <c r="A72" s="31" t="s">
        <v>429</v>
      </c>
      <c r="B72" s="32" t="s">
        <v>393</v>
      </c>
      <c r="C72" s="31" t="s">
        <v>121</v>
      </c>
      <c r="D72" s="31" t="s">
        <v>15</v>
      </c>
      <c r="E72" s="43" t="s">
        <v>430</v>
      </c>
      <c r="F72" s="43" t="s">
        <v>430</v>
      </c>
      <c r="G72" s="33">
        <f>SUM(G73:G73)</f>
        <v>280</v>
      </c>
    </row>
    <row r="73" spans="1:7" x14ac:dyDescent="0.25">
      <c r="A73" s="34" t="s">
        <v>431</v>
      </c>
      <c r="B73" s="34"/>
      <c r="C73" s="35">
        <v>2</v>
      </c>
      <c r="D73" s="35">
        <v>140</v>
      </c>
      <c r="E73" s="35"/>
      <c r="F73" s="35"/>
      <c r="G73" s="35">
        <f>PRODUCT(C73:F73)</f>
        <v>280</v>
      </c>
    </row>
    <row r="75" spans="1:7" ht="45" customHeight="1" x14ac:dyDescent="0.25">
      <c r="A75" s="31" t="s">
        <v>432</v>
      </c>
      <c r="B75" s="32" t="s">
        <v>393</v>
      </c>
      <c r="C75" s="31" t="s">
        <v>123</v>
      </c>
      <c r="D75" s="31" t="s">
        <v>15</v>
      </c>
      <c r="E75" s="43" t="s">
        <v>124</v>
      </c>
      <c r="F75" s="43" t="s">
        <v>124</v>
      </c>
      <c r="G75" s="33">
        <f>SUM(G76:G79)</f>
        <v>146</v>
      </c>
    </row>
    <row r="76" spans="1:7" x14ac:dyDescent="0.25">
      <c r="A76" s="34" t="s">
        <v>433</v>
      </c>
      <c r="B76" s="34"/>
      <c r="C76" s="35">
        <v>1</v>
      </c>
      <c r="D76" s="35">
        <v>1</v>
      </c>
      <c r="E76" s="35">
        <v>23</v>
      </c>
      <c r="F76" s="35"/>
      <c r="G76" s="35">
        <f>PRODUCT(C76:F76)</f>
        <v>23</v>
      </c>
    </row>
    <row r="77" spans="1:7" x14ac:dyDescent="0.25">
      <c r="A77" s="34" t="s">
        <v>434</v>
      </c>
      <c r="B77" s="34"/>
      <c r="C77" s="35">
        <v>1</v>
      </c>
      <c r="D77" s="35">
        <v>1</v>
      </c>
      <c r="E77" s="35">
        <v>33</v>
      </c>
      <c r="F77" s="35"/>
      <c r="G77" s="35">
        <f>PRODUCT(C77:F77)</f>
        <v>33</v>
      </c>
    </row>
    <row r="78" spans="1:7" x14ac:dyDescent="0.25">
      <c r="A78" s="34" t="s">
        <v>435</v>
      </c>
      <c r="B78" s="34"/>
      <c r="C78" s="35">
        <v>1</v>
      </c>
      <c r="D78" s="35">
        <v>1</v>
      </c>
      <c r="E78" s="35">
        <v>41</v>
      </c>
      <c r="F78" s="35"/>
      <c r="G78" s="35">
        <f>PRODUCT(C78:F78)</f>
        <v>41</v>
      </c>
    </row>
    <row r="79" spans="1:7" x14ac:dyDescent="0.25">
      <c r="A79" s="34" t="s">
        <v>436</v>
      </c>
      <c r="B79" s="34"/>
      <c r="C79" s="35">
        <v>1</v>
      </c>
      <c r="D79" s="35">
        <v>1</v>
      </c>
      <c r="E79" s="35">
        <v>49</v>
      </c>
      <c r="F79" s="35"/>
      <c r="G79" s="35">
        <f>PRODUCT(C79:F79)</f>
        <v>49</v>
      </c>
    </row>
    <row r="81" spans="1:7" ht="45" customHeight="1" x14ac:dyDescent="0.25">
      <c r="A81" s="31" t="s">
        <v>437</v>
      </c>
      <c r="B81" s="32" t="s">
        <v>393</v>
      </c>
      <c r="C81" s="31" t="s">
        <v>127</v>
      </c>
      <c r="D81" s="31" t="s">
        <v>30</v>
      </c>
      <c r="E81" s="43" t="s">
        <v>438</v>
      </c>
      <c r="F81" s="43" t="s">
        <v>438</v>
      </c>
      <c r="G81" s="33">
        <f>SUM(G82:G82)</f>
        <v>40</v>
      </c>
    </row>
    <row r="82" spans="1:7" x14ac:dyDescent="0.25">
      <c r="A82" s="34" t="s">
        <v>439</v>
      </c>
      <c r="B82" s="34"/>
      <c r="C82" s="35">
        <v>40</v>
      </c>
      <c r="D82" s="35"/>
      <c r="E82" s="35"/>
      <c r="F82" s="35"/>
      <c r="G82" s="35">
        <f>PRODUCT(C82:F82)</f>
        <v>40</v>
      </c>
    </row>
    <row r="84" spans="1:7" x14ac:dyDescent="0.25">
      <c r="B84" t="s">
        <v>391</v>
      </c>
      <c r="C84" s="29" t="s">
        <v>5</v>
      </c>
      <c r="D84" s="30" t="s">
        <v>6</v>
      </c>
      <c r="E84" s="29" t="s">
        <v>7</v>
      </c>
    </row>
    <row r="85" spans="1:7" x14ac:dyDescent="0.25">
      <c r="B85" t="s">
        <v>391</v>
      </c>
      <c r="C85" s="29" t="s">
        <v>8</v>
      </c>
      <c r="D85" s="30" t="s">
        <v>83</v>
      </c>
      <c r="E85" s="29" t="s">
        <v>180</v>
      </c>
    </row>
    <row r="87" spans="1:7" ht="45" customHeight="1" x14ac:dyDescent="0.25">
      <c r="A87" s="31" t="s">
        <v>440</v>
      </c>
      <c r="B87" s="32" t="s">
        <v>393</v>
      </c>
      <c r="C87" s="31" t="s">
        <v>182</v>
      </c>
      <c r="D87" s="31" t="s">
        <v>50</v>
      </c>
      <c r="E87" s="43" t="s">
        <v>441</v>
      </c>
      <c r="F87" s="43" t="s">
        <v>441</v>
      </c>
      <c r="G87" s="33">
        <f>SUM(G88:G88)</f>
        <v>1</v>
      </c>
    </row>
    <row r="88" spans="1:7" x14ac:dyDescent="0.25">
      <c r="A88" s="34" t="s">
        <v>442</v>
      </c>
      <c r="B88" s="34"/>
      <c r="C88" s="35">
        <v>1</v>
      </c>
      <c r="D88" s="35"/>
      <c r="E88" s="35"/>
      <c r="F88" s="35"/>
      <c r="G88" s="35">
        <f>PRODUCT(C88:F88)</f>
        <v>1</v>
      </c>
    </row>
    <row r="90" spans="1:7" ht="45" customHeight="1" x14ac:dyDescent="0.25">
      <c r="A90" s="31" t="s">
        <v>443</v>
      </c>
      <c r="B90" s="32" t="s">
        <v>393</v>
      </c>
      <c r="C90" s="31" t="s">
        <v>184</v>
      </c>
      <c r="D90" s="31" t="s">
        <v>50</v>
      </c>
      <c r="E90" s="43" t="s">
        <v>444</v>
      </c>
      <c r="F90" s="43" t="s">
        <v>444</v>
      </c>
      <c r="G90" s="33">
        <f>SUM(G91:G91)</f>
        <v>1</v>
      </c>
    </row>
    <row r="91" spans="1:7" x14ac:dyDescent="0.25">
      <c r="A91" s="34" t="s">
        <v>445</v>
      </c>
      <c r="B91" s="34"/>
      <c r="C91" s="35">
        <v>1</v>
      </c>
      <c r="D91" s="35"/>
      <c r="E91" s="35"/>
      <c r="F91" s="35"/>
      <c r="G91" s="35">
        <f>PRODUCT(C91:F91)</f>
        <v>1</v>
      </c>
    </row>
    <row r="93" spans="1:7" ht="45" customHeight="1" x14ac:dyDescent="0.25">
      <c r="A93" s="31" t="s">
        <v>446</v>
      </c>
      <c r="B93" s="32" t="s">
        <v>393</v>
      </c>
      <c r="C93" s="31" t="s">
        <v>186</v>
      </c>
      <c r="D93" s="31" t="s">
        <v>50</v>
      </c>
      <c r="E93" s="43" t="s">
        <v>447</v>
      </c>
      <c r="F93" s="43" t="s">
        <v>447</v>
      </c>
      <c r="G93" s="33">
        <f>SUM(G94:G94)</f>
        <v>1</v>
      </c>
    </row>
    <row r="94" spans="1:7" x14ac:dyDescent="0.25">
      <c r="A94" s="34" t="s">
        <v>448</v>
      </c>
      <c r="B94" s="34"/>
      <c r="C94" s="35">
        <v>1</v>
      </c>
      <c r="D94" s="35"/>
      <c r="E94" s="35"/>
      <c r="F94" s="35"/>
      <c r="G94" s="35">
        <f>PRODUCT(C94:F94)</f>
        <v>1</v>
      </c>
    </row>
    <row r="96" spans="1:7" x14ac:dyDescent="0.25">
      <c r="B96" t="s">
        <v>391</v>
      </c>
      <c r="C96" s="29" t="s">
        <v>5</v>
      </c>
      <c r="D96" s="30" t="s">
        <v>6</v>
      </c>
      <c r="E96" s="29" t="s">
        <v>7</v>
      </c>
    </row>
    <row r="97" spans="1:7" x14ac:dyDescent="0.25">
      <c r="B97" t="s">
        <v>391</v>
      </c>
      <c r="C97" s="29" t="s">
        <v>8</v>
      </c>
      <c r="D97" s="30" t="s">
        <v>188</v>
      </c>
      <c r="E97" s="29" t="s">
        <v>189</v>
      </c>
    </row>
    <row r="99" spans="1:7" ht="45" customHeight="1" x14ac:dyDescent="0.25">
      <c r="A99" s="31" t="s">
        <v>449</v>
      </c>
      <c r="B99" s="32" t="s">
        <v>393</v>
      </c>
      <c r="C99" s="31" t="s">
        <v>191</v>
      </c>
      <c r="D99" s="31" t="s">
        <v>30</v>
      </c>
      <c r="E99" s="43" t="s">
        <v>450</v>
      </c>
      <c r="F99" s="43" t="s">
        <v>450</v>
      </c>
      <c r="G99" s="33">
        <f>SUM(G100:G100)</f>
        <v>1</v>
      </c>
    </row>
    <row r="100" spans="1:7" x14ac:dyDescent="0.25">
      <c r="A100" s="34" t="s">
        <v>428</v>
      </c>
      <c r="B100" s="34"/>
      <c r="C100" s="35">
        <v>1</v>
      </c>
      <c r="D100" s="35"/>
      <c r="E100" s="35"/>
      <c r="F100" s="35"/>
      <c r="G100" s="35">
        <f>PRODUCT(C100:F100)</f>
        <v>1</v>
      </c>
    </row>
    <row r="102" spans="1:7" x14ac:dyDescent="0.25">
      <c r="B102" t="s">
        <v>391</v>
      </c>
      <c r="C102" s="29" t="s">
        <v>5</v>
      </c>
      <c r="D102" s="30" t="s">
        <v>6</v>
      </c>
      <c r="E102" s="29" t="s">
        <v>7</v>
      </c>
    </row>
    <row r="103" spans="1:7" x14ac:dyDescent="0.25">
      <c r="B103" t="s">
        <v>391</v>
      </c>
      <c r="C103" s="29" t="s">
        <v>8</v>
      </c>
      <c r="D103" s="30" t="s">
        <v>193</v>
      </c>
      <c r="E103" s="29" t="s">
        <v>194</v>
      </c>
    </row>
    <row r="105" spans="1:7" ht="45" customHeight="1" x14ac:dyDescent="0.25">
      <c r="A105" s="31" t="s">
        <v>451</v>
      </c>
      <c r="B105" s="32" t="s">
        <v>393</v>
      </c>
      <c r="C105" s="31" t="s">
        <v>196</v>
      </c>
      <c r="D105" s="31" t="s">
        <v>30</v>
      </c>
      <c r="E105" s="43" t="s">
        <v>197</v>
      </c>
      <c r="F105" s="43" t="s">
        <v>197</v>
      </c>
      <c r="G105" s="33">
        <f>SUM(G106:G106)</f>
        <v>1</v>
      </c>
    </row>
    <row r="106" spans="1:7" x14ac:dyDescent="0.25">
      <c r="A106" s="34" t="s">
        <v>428</v>
      </c>
      <c r="B106" s="34"/>
      <c r="C106" s="35">
        <v>1</v>
      </c>
      <c r="D106" s="35"/>
      <c r="E106" s="35"/>
      <c r="F106" s="35"/>
      <c r="G106" s="35">
        <f>PRODUCT(C106:F106)</f>
        <v>1</v>
      </c>
    </row>
  </sheetData>
  <sheetProtection sheet="1"/>
  <mergeCells count="22">
    <mergeCell ref="E1:H1"/>
    <mergeCell ref="E2:H2"/>
    <mergeCell ref="E3:H3"/>
    <mergeCell ref="E4:H4"/>
    <mergeCell ref="C6:G6"/>
    <mergeCell ref="E14:F14"/>
    <mergeCell ref="E25:F25"/>
    <mergeCell ref="E33:F33"/>
    <mergeCell ref="E36:F36"/>
    <mergeCell ref="E43:F43"/>
    <mergeCell ref="E51:F51"/>
    <mergeCell ref="E59:F59"/>
    <mergeCell ref="E62:F62"/>
    <mergeCell ref="E65:F65"/>
    <mergeCell ref="E72:F72"/>
    <mergeCell ref="E99:F99"/>
    <mergeCell ref="E105:F105"/>
    <mergeCell ref="E75:F75"/>
    <mergeCell ref="E81:F81"/>
    <mergeCell ref="E87:F87"/>
    <mergeCell ref="E90:F90"/>
    <mergeCell ref="E93:F93"/>
  </mergeCells>
  <pageMargins left="0.75" right="0.75" top="0.75" bottom="0.5" header="0.5" footer="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T-PRES</vt:lpstr>
      <vt:lpstr>T-APU</vt:lpstr>
      <vt:lpstr>T-SMP</vt:lpstr>
      <vt:lpstr>T-DIM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RSF</cp:lastModifiedBy>
  <dcterms:created xsi:type="dcterms:W3CDTF">2022-05-02T09:10:44Z</dcterms:created>
  <dcterms:modified xsi:type="dcterms:W3CDTF">2022-05-02T09:13:36Z</dcterms:modified>
</cp:coreProperties>
</file>