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Contractes Manteniment\OBRES - INVERSIONS\CAVALLONS JOANOT ALISANDA\"/>
    </mc:Choice>
  </mc:AlternateContent>
  <bookViews>
    <workbookView xWindow="0" yWindow="0" windowWidth="28800" windowHeight="12135" activeTab="1"/>
  </bookViews>
  <sheets>
    <sheet name="T-PRES" sheetId="2" r:id="rId1"/>
    <sheet name="Hoja1" sheetId="10" r:id="rId2"/>
  </sheets>
  <calcPr calcId="152511" fullPrecision="0"/>
</workbook>
</file>

<file path=xl/calcChain.xml><?xml version="1.0" encoding="utf-8"?>
<calcChain xmlns="http://schemas.openxmlformats.org/spreadsheetml/2006/main">
  <c r="H12" i="10" l="1"/>
  <c r="H24" i="10"/>
  <c r="H23" i="10"/>
  <c r="H35" i="10"/>
  <c r="H22" i="10"/>
  <c r="H21" i="10"/>
  <c r="H11" i="10"/>
  <c r="H10" i="10"/>
  <c r="H9" i="10"/>
  <c r="H14" i="10" s="1"/>
  <c r="H26" i="10" l="1"/>
  <c r="H37" i="10" s="1"/>
  <c r="H11" i="2"/>
  <c r="H10" i="2"/>
  <c r="H39" i="10" l="1"/>
  <c r="H20" i="2"/>
  <c r="H38" i="10" l="1"/>
  <c r="H40" i="10" s="1"/>
  <c r="H41" i="10" s="1"/>
  <c r="H43" i="10" s="1"/>
  <c r="H31" i="2"/>
  <c r="H33" i="2" s="1"/>
  <c r="H21" i="2" l="1"/>
  <c r="H24" i="2" s="1"/>
  <c r="H9" i="2"/>
  <c r="H13" i="2" s="1"/>
  <c r="H35" i="2" l="1"/>
  <c r="H37" i="2" l="1"/>
  <c r="H36" i="2"/>
  <c r="H38" i="2" l="1"/>
  <c r="H39" i="2"/>
  <c r="H41" i="2" s="1"/>
</calcChain>
</file>

<file path=xl/sharedStrings.xml><?xml version="1.0" encoding="utf-8"?>
<sst xmlns="http://schemas.openxmlformats.org/spreadsheetml/2006/main" count="124" uniqueCount="45">
  <si>
    <t>Preu</t>
  </si>
  <si>
    <t>Amidament</t>
  </si>
  <si>
    <t>Import</t>
  </si>
  <si>
    <t>Obra</t>
  </si>
  <si>
    <t>01</t>
  </si>
  <si>
    <t>Capítol</t>
  </si>
  <si>
    <t>m2</t>
  </si>
  <si>
    <t>TOTAL</t>
  </si>
  <si>
    <t>m3</t>
  </si>
  <si>
    <t>ml</t>
  </si>
  <si>
    <t>01.01</t>
  </si>
  <si>
    <t>01.02</t>
  </si>
  <si>
    <t xml:space="preserve">IMPORT TOTAL EXECUCIÓ MATERIAL  </t>
  </si>
  <si>
    <t>6% Benefici Industrial</t>
  </si>
  <si>
    <t>21 % IVA</t>
  </si>
  <si>
    <t>SUMA Import Total Execució Material + G.G. + B.I.</t>
  </si>
  <si>
    <t>IMPORT TOTAL PRESSUPOST GENERAL</t>
  </si>
  <si>
    <t>SEGURETAT I SALUT</t>
  </si>
  <si>
    <t>pa</t>
  </si>
  <si>
    <t>Seguretat i Salut en les obres d'execució, d'acord amb la normativa vigent. Inclou totes les mesures de protecció individual i col.lectiva de les obres.</t>
  </si>
  <si>
    <t>13% Despeses Generals</t>
  </si>
  <si>
    <t>Arrencada de cavalló existent per a cobriment de murs, formada per peces de pedra natural, amb mitjans manuals, sense deteriorar els elements constructius contigus. Fins i tot p/p de neteja, aplec, retirada i càrrega manual de runa sobre camió o contenidor per a transport a abocador autoritzat.</t>
  </si>
  <si>
    <t xml:space="preserve">Cavalló metàl·lic per a cobriment de murs, de xapa plegada d'alumini anoditzat color a escollir, amb un gruix mínim de 15 micres, espessor 1,5 mm, desenvolupament de 400 a 600 mm i 4 plecs, amb goteró; fixat mitjançant grapes de subjecció amb sistema de clicat; i segellat dels junts entre peces i, si s'escau, de les unions amb els murs amb segellador adhesiu monocomponent.
</t>
  </si>
  <si>
    <t>ENDERROCS</t>
  </si>
  <si>
    <t>02</t>
  </si>
  <si>
    <t>01.03</t>
  </si>
  <si>
    <t>ARRANJAMENT DELS CAVALLONS DE CORONAMENT DELS AMPITS DE COBERTA DE L’ESCOLA JOANOT ALISANDA</t>
  </si>
  <si>
    <t>03</t>
  </si>
  <si>
    <t>REVESTIMENTS I PALETERIA</t>
  </si>
  <si>
    <t>PRESSUPOST ARRANJAMENT DELS CAVALLONS DE CORONAMENT DELS AMPITS DE COBERTA DE L’ESCOLA JOANOT ALISANDA</t>
  </si>
  <si>
    <t>Transport de residus inerts o no especials a instal·lació autoritzada de gestió de residus, amb contenidor de 5 m3 de capacitat.
Criteri d'amidament: m3 de volum amidat amb el criteri de la partida d'enderroc que li correspongui, incrementat amb el coeficient d'esponjament indicat en el plec de condicions tècniques, o qualsevol altre acceptat prèviament i expressament per la DF.Es considera un increment per esponjament d'un 35%.</t>
  </si>
  <si>
    <t>Arrencada de coronament de pedra natural, de fins a 30 cm d'amplària, amb mitjans manuals i càrrega manual de runa sobre camió o contenidor</t>
  </si>
  <si>
    <t>Càrrega amb mitjans mecànics i transport de residus inerts o no especials a instal·lació autoritzada de gestió de residus, amb camió per a transport de 7 t, amb un recorregut de més de 10 i fins a 15 km</t>
  </si>
  <si>
    <t>Desenrunament interior a edificacions superficials, amb mitjans manuals i càrrega manual sobre camió o contenidor
Criteri d'amidament: m3 de volum realment enderrocat, amidat com a diferència entre els perfils aixecats abans de començar l'enderroc i els aixecats al finalitzar l'enderroc, aprovats per la DF.</t>
  </si>
  <si>
    <t>Coronament de paret de planxa d'alumini lacat d'1,5 mm de gruix, d'entre 200 i 400 mm de desenvolupament i de 4 plecs, col·locat amb adhesiu i fixacions mecàniques</t>
  </si>
  <si>
    <t>Reparació superficial de parament arrebossat vertical exterior, amb arrencada i repicat de revestiments arrebossat existent, amb mitjans manuals i càrrega manual de runa sobre contenidor, a una alçària &gt;3 m, arrebossat a bona vista amb morter sense additius, mixt 1:2:10 elaborat a l'obra, amb acabat remolinat i pintat a la calç, amb 2 mans</t>
  </si>
  <si>
    <t>Reparació superficial cara superior i interior de les zones dels ampits de les cobertes que estiguin deteriorades , engrapat i reconstrucció de possibles esquerdes, col.locació de làmina impermeabilizant en coronació, segellat de juntes de dilatació amb màstic adequats de baix mòdul d'elasticitat, arrebossat amb morter d'alta resistència i sense retracció i pintat del parament, amb reposició de làmina impermeabilitzant, si fos necessari, soldada a l'existent. Inclou la retirada d'enderrocs en sacs i càrrega en contenidor per al transport a abocador autoritzat.</t>
  </si>
  <si>
    <t>junta dilatació</t>
  </si>
  <si>
    <t xml:space="preserve">Coronament muret ampit, de xapa plegada d'alumini anoditzat color a escollir, amb un gruix mínim de 15 micres, espessor 1,5 mm, desenvolupament de 400 a 600 mm i 4 plecs, amb goteró; fixat mitjançant grapes de subjecció amb sistema de clicat; i segellat dels junts entre peces i, si s'escau, de les unions amb els murs amb segellador adhesiu monocomponent.
</t>
  </si>
  <si>
    <t>Segellat de junt estructural entre materials d'obra de 30 mm d'amplària i 20 mm de fondària, amb massilla de silicona neutra monocomponent, aplicada amb pistola manual, prèvia imprimació específica</t>
  </si>
  <si>
    <t>Càrrega i transport de residus inerts o no especials a instal·lació autoritzada de gestió de residus, amb contenidor de 7 m3 de capacitat.
Amb un recorregut de més de 10 i fins a 15 km</t>
  </si>
  <si>
    <t>Desenrunament interior a edificacions superficials, amb mitjans manuals i càrrega manual sobre camió o contenidor. Criteri d'amidament: m3 de volum realment enderrocat, amidat com a diferència entre els perfils aixecats abans de començar l'enderroc i els aixecats al finalitzar l'enderroc, aprovats per la DF.</t>
  </si>
  <si>
    <t>Ajudes paleteria per la retirada i nova col.locació de les instal.lacions superficials existents als ampits ceràmics</t>
  </si>
  <si>
    <t>Ajudes per sistemes d'elevació</t>
  </si>
  <si>
    <t>Reparació superficial de parament arrebossat vertical exterior i cara superior coronament, amb arrencada i repicat de revestiments arrebossat existent, amb mitjans manuals i càrrega manual de runa sobre contenidor per al transport a abocador autoritzat, a una alçària &gt;3 m, arrebossat a bona vista amb morter sense additius, mixt1:2:10 elaborat a l'obra, amb acabat remolinat i pintat a la calç, amb 2 mans als ampits de les cobertes.Engrapat i reconstrucció de possibles esquerdes, col.locació de làmina impermeabilizant en coronació i  amb reposició de làmina impermeabilitzant, si fos necessari, amb la trobada del parament vertical de l'ampit soldada a l'existent.Inclou desmuntatge i tornar a muntar possibles instal·lacions que vagin per els ampits.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</si>
</sst>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2" tint="-9.9978637043366805E-2"/>
        <bgColor rgb="FFFFFFCC"/>
      </patternFill>
    </fill>
    <fill>
      <patternFill patternType="solid">
        <fgColor theme="4" tint="0.59999389629810485"/>
        <bgColor rgb="FF99CCFF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36">
    <xf numFmtId="0" fontId="0" fillId="0" borderId="0" xfId="0" applyFill="1" applyProtection="1"/>
    <xf numFmtId="0" fontId="3" fillId="0" borderId="0" xfId="0" applyFont="1" applyFill="1" applyProtection="1"/>
    <xf numFmtId="49" fontId="3" fillId="0" borderId="0" xfId="0" applyNumberFormat="1" applyFont="1" applyFill="1" applyProtection="1"/>
    <xf numFmtId="49" fontId="1" fillId="0" borderId="0" xfId="0" applyNumberFormat="1" applyFont="1" applyFill="1" applyProtection="1"/>
    <xf numFmtId="0" fontId="4" fillId="0" borderId="0" xfId="0" applyFont="1" applyFill="1" applyProtection="1"/>
    <xf numFmtId="0" fontId="3" fillId="2" borderId="0" xfId="0" applyFont="1" applyFill="1" applyAlignment="1" applyProtection="1">
      <alignment horizontal="center"/>
    </xf>
    <xf numFmtId="0" fontId="0" fillId="0" borderId="0" xfId="0" applyBorder="1"/>
    <xf numFmtId="164" fontId="5" fillId="0" borderId="0" xfId="0" applyNumberFormat="1" applyFont="1" applyBorder="1"/>
    <xf numFmtId="0" fontId="4" fillId="0" borderId="0" xfId="0" applyFont="1" applyBorder="1"/>
    <xf numFmtId="164" fontId="0" fillId="0" borderId="0" xfId="0" applyNumberFormat="1" applyFill="1" applyProtection="1"/>
    <xf numFmtId="164" fontId="4" fillId="0" borderId="0" xfId="0" applyNumberFormat="1" applyFont="1" applyFill="1" applyProtection="1"/>
    <xf numFmtId="2" fontId="0" fillId="0" borderId="0" xfId="0" applyNumberFormat="1" applyFill="1" applyProtection="1"/>
    <xf numFmtId="0" fontId="0" fillId="0" borderId="0" xfId="0" applyFill="1" applyAlignment="1" applyProtection="1">
      <alignment vertical="top"/>
    </xf>
    <xf numFmtId="49" fontId="1" fillId="0" borderId="0" xfId="0" applyNumberFormat="1" applyFont="1" applyFill="1" applyAlignment="1" applyProtection="1">
      <alignment vertical="top"/>
    </xf>
    <xf numFmtId="0" fontId="1" fillId="0" borderId="0" xfId="0" applyFont="1" applyFill="1" applyAlignment="1" applyProtection="1">
      <alignment vertical="top"/>
    </xf>
    <xf numFmtId="0" fontId="1" fillId="0" borderId="0" xfId="0" applyFont="1" applyFill="1" applyAlignment="1" applyProtection="1">
      <alignment vertical="top" wrapText="1"/>
    </xf>
    <xf numFmtId="164" fontId="1" fillId="0" borderId="0" xfId="0" applyNumberFormat="1" applyFont="1" applyFill="1" applyAlignment="1" applyProtection="1">
      <alignment vertical="top" wrapText="1"/>
    </xf>
    <xf numFmtId="0" fontId="3" fillId="0" borderId="1" xfId="0" applyFont="1" applyFill="1" applyBorder="1" applyProtection="1"/>
    <xf numFmtId="164" fontId="3" fillId="0" borderId="2" xfId="0" applyNumberFormat="1" applyFont="1" applyFill="1" applyBorder="1" applyProtection="1"/>
    <xf numFmtId="2" fontId="3" fillId="0" borderId="2" xfId="0" applyNumberFormat="1" applyFont="1" applyFill="1" applyBorder="1" applyProtection="1"/>
    <xf numFmtId="164" fontId="3" fillId="0" borderId="3" xfId="0" applyNumberFormat="1" applyFont="1" applyFill="1" applyBorder="1" applyProtection="1"/>
    <xf numFmtId="0" fontId="4" fillId="0" borderId="1" xfId="0" applyFont="1" applyFill="1" applyBorder="1" applyProtection="1"/>
    <xf numFmtId="0" fontId="0" fillId="0" borderId="2" xfId="0" applyFill="1" applyBorder="1" applyProtection="1"/>
    <xf numFmtId="164" fontId="4" fillId="0" borderId="3" xfId="0" applyNumberFormat="1" applyFont="1" applyFill="1" applyBorder="1" applyProtection="1"/>
    <xf numFmtId="164" fontId="1" fillId="3" borderId="0" xfId="0" applyNumberFormat="1" applyFont="1" applyFill="1" applyAlignment="1" applyProtection="1">
      <alignment vertical="top" wrapText="1"/>
      <protection locked="0"/>
    </xf>
    <xf numFmtId="2" fontId="1" fillId="3" borderId="0" xfId="0" applyNumberFormat="1" applyFont="1" applyFill="1" applyAlignment="1" applyProtection="1">
      <alignment vertical="top" wrapText="1"/>
      <protection locked="0"/>
    </xf>
    <xf numFmtId="0" fontId="3" fillId="0" borderId="0" xfId="0" applyFont="1" applyFill="1" applyAlignment="1" applyProtection="1">
      <alignment wrapText="1"/>
    </xf>
    <xf numFmtId="0" fontId="3" fillId="0" borderId="0" xfId="0" applyFont="1" applyFill="1" applyAlignment="1" applyProtection="1">
      <alignment vertical="center"/>
    </xf>
    <xf numFmtId="49" fontId="3" fillId="0" borderId="0" xfId="0" applyNumberFormat="1" applyFont="1" applyFill="1" applyAlignment="1" applyProtection="1">
      <alignment vertical="center"/>
    </xf>
    <xf numFmtId="164" fontId="1" fillId="0" borderId="0" xfId="0" applyNumberFormat="1" applyFont="1" applyFill="1" applyAlignment="1" applyProtection="1">
      <alignment vertical="top" wrapText="1"/>
      <protection locked="0"/>
    </xf>
    <xf numFmtId="2" fontId="1" fillId="0" borderId="0" xfId="0" applyNumberFormat="1" applyFont="1" applyFill="1" applyAlignment="1" applyProtection="1">
      <alignment vertical="top" wrapText="1"/>
      <protection locked="0"/>
    </xf>
    <xf numFmtId="0" fontId="3" fillId="0" borderId="0" xfId="0" applyFont="1" applyFill="1" applyBorder="1" applyProtection="1"/>
    <xf numFmtId="164" fontId="3" fillId="0" borderId="0" xfId="0" applyNumberFormat="1" applyFont="1" applyFill="1" applyBorder="1" applyProtection="1"/>
    <xf numFmtId="2" fontId="3" fillId="0" borderId="0" xfId="0" applyNumberFormat="1" applyFont="1" applyFill="1" applyBorder="1" applyProtection="1"/>
    <xf numFmtId="0" fontId="0" fillId="0" borderId="0" xfId="0" applyFill="1" applyAlignment="1" applyProtection="1">
      <alignment vertical="top"/>
    </xf>
    <xf numFmtId="0" fontId="2" fillId="4" borderId="0" xfId="0" applyFont="1" applyFill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1"/>
  <sheetViews>
    <sheetView workbookViewId="0">
      <pane ySplit="4" topLeftCell="A5" activePane="bottomLeft" state="frozenSplit"/>
      <selection pane="bottomLeft" sqref="A1:XFD1048576"/>
    </sheetView>
  </sheetViews>
  <sheetFormatPr baseColWidth="10" defaultColWidth="9.140625" defaultRowHeight="15" x14ac:dyDescent="0.25"/>
  <cols>
    <col min="1" max="1" width="5.140625" customWidth="1"/>
    <col min="2" max="2" width="3.42578125" customWidth="1"/>
    <col min="3" max="3" width="6" customWidth="1"/>
    <col min="4" max="4" width="4.42578125" customWidth="1"/>
    <col min="5" max="5" width="48.7109375" customWidth="1"/>
    <col min="6" max="6" width="7.85546875" customWidth="1"/>
    <col min="7" max="7" width="8.28515625" customWidth="1"/>
    <col min="8" max="8" width="11.42578125" customWidth="1"/>
  </cols>
  <sheetData>
    <row r="2" spans="1:10" ht="35.25" customHeight="1" x14ac:dyDescent="0.3">
      <c r="A2" s="35" t="s">
        <v>29</v>
      </c>
      <c r="B2" s="35"/>
      <c r="C2" s="35"/>
      <c r="D2" s="35"/>
      <c r="E2" s="35"/>
      <c r="F2" s="35"/>
      <c r="G2" s="35"/>
      <c r="H2" s="35"/>
    </row>
    <row r="4" spans="1:10" x14ac:dyDescent="0.25">
      <c r="F4" s="5" t="s">
        <v>0</v>
      </c>
      <c r="G4" s="5" t="s">
        <v>1</v>
      </c>
      <c r="H4" s="5" t="s">
        <v>2</v>
      </c>
    </row>
    <row r="6" spans="1:10" ht="23.25" x14ac:dyDescent="0.25">
      <c r="C6" s="27" t="s">
        <v>3</v>
      </c>
      <c r="D6" s="28" t="s">
        <v>4</v>
      </c>
      <c r="E6" s="26" t="s">
        <v>26</v>
      </c>
    </row>
    <row r="7" spans="1:10" x14ac:dyDescent="0.25">
      <c r="C7" s="1" t="s">
        <v>5</v>
      </c>
      <c r="D7" s="2" t="s">
        <v>4</v>
      </c>
      <c r="E7" s="1" t="s">
        <v>23</v>
      </c>
    </row>
    <row r="9" spans="1:10" ht="56.25" x14ac:dyDescent="0.25">
      <c r="A9" s="13" t="s">
        <v>10</v>
      </c>
      <c r="B9" s="14">
        <v>1</v>
      </c>
      <c r="C9" s="13"/>
      <c r="D9" s="13" t="s">
        <v>9</v>
      </c>
      <c r="E9" s="15" t="s">
        <v>21</v>
      </c>
      <c r="F9" s="24">
        <v>18</v>
      </c>
      <c r="G9" s="25">
        <v>480.25</v>
      </c>
      <c r="H9" s="16">
        <f>ROUND(ROUND(F9,2)*ROUND(G9,3),2)</f>
        <v>8644.5</v>
      </c>
      <c r="I9">
        <v>5.51</v>
      </c>
      <c r="J9" t="s">
        <v>31</v>
      </c>
    </row>
    <row r="10" spans="1:10" ht="78.75" x14ac:dyDescent="0.25">
      <c r="A10" s="13" t="s">
        <v>10</v>
      </c>
      <c r="B10" s="14">
        <v>2</v>
      </c>
      <c r="D10" s="13" t="s">
        <v>8</v>
      </c>
      <c r="E10" s="15" t="s">
        <v>30</v>
      </c>
      <c r="F10" s="24">
        <v>29.6</v>
      </c>
      <c r="G10" s="25">
        <v>9.7200000000000006</v>
      </c>
      <c r="H10" s="16">
        <f>F10*G10</f>
        <v>287.70999999999998</v>
      </c>
      <c r="I10">
        <v>10.210000000000001</v>
      </c>
      <c r="J10" t="s">
        <v>32</v>
      </c>
    </row>
    <row r="11" spans="1:10" ht="56.25" x14ac:dyDescent="0.25">
      <c r="A11" s="13" t="s">
        <v>10</v>
      </c>
      <c r="B11" s="14">
        <v>3</v>
      </c>
      <c r="D11" s="13" t="s">
        <v>8</v>
      </c>
      <c r="E11" s="15" t="s">
        <v>33</v>
      </c>
      <c r="F11" s="24">
        <v>32.880000000000003</v>
      </c>
      <c r="G11" s="25">
        <v>7.2</v>
      </c>
      <c r="H11" s="16">
        <f>G11*F11</f>
        <v>236.74</v>
      </c>
    </row>
    <row r="12" spans="1:10" x14ac:dyDescent="0.25">
      <c r="A12" s="13"/>
      <c r="B12" s="14"/>
      <c r="D12" s="13"/>
      <c r="E12" s="15"/>
      <c r="F12" s="29"/>
      <c r="G12" s="30"/>
      <c r="H12" s="16"/>
    </row>
    <row r="13" spans="1:10" x14ac:dyDescent="0.25">
      <c r="A13" s="13"/>
      <c r="B13" s="14"/>
      <c r="D13" s="13"/>
      <c r="E13" s="17" t="s">
        <v>7</v>
      </c>
      <c r="F13" s="18"/>
      <c r="G13" s="19"/>
      <c r="H13" s="20">
        <f>SUM(H9:H11)</f>
        <v>9168.9500000000007</v>
      </c>
    </row>
    <row r="14" spans="1:10" x14ac:dyDescent="0.25">
      <c r="A14" s="13"/>
      <c r="B14" s="14"/>
      <c r="D14" s="13"/>
      <c r="E14" s="31"/>
      <c r="F14" s="32"/>
      <c r="G14" s="33"/>
      <c r="H14" s="32"/>
    </row>
    <row r="15" spans="1:10" x14ac:dyDescent="0.25">
      <c r="A15" s="13"/>
      <c r="B15" s="14"/>
      <c r="D15" s="13"/>
      <c r="E15" s="31"/>
      <c r="F15" s="5" t="s">
        <v>0</v>
      </c>
      <c r="G15" s="5" t="s">
        <v>1</v>
      </c>
      <c r="H15" s="5" t="s">
        <v>2</v>
      </c>
    </row>
    <row r="16" spans="1:10" x14ac:dyDescent="0.25">
      <c r="A16" s="13"/>
      <c r="B16" s="14"/>
      <c r="C16" s="13"/>
      <c r="D16" s="13"/>
      <c r="E16" s="15"/>
      <c r="F16" s="29"/>
      <c r="G16" s="30"/>
      <c r="H16" s="16"/>
    </row>
    <row r="17" spans="1:10" ht="23.25" x14ac:dyDescent="0.25">
      <c r="A17" s="13"/>
      <c r="B17" s="14"/>
      <c r="C17" s="27" t="s">
        <v>3</v>
      </c>
      <c r="D17" s="28" t="s">
        <v>4</v>
      </c>
      <c r="E17" s="26" t="s">
        <v>26</v>
      </c>
      <c r="F17" s="29"/>
      <c r="G17" s="30"/>
      <c r="H17" s="16"/>
    </row>
    <row r="18" spans="1:10" x14ac:dyDescent="0.25">
      <c r="A18" s="13"/>
      <c r="B18" s="14"/>
      <c r="C18" s="1" t="s">
        <v>5</v>
      </c>
      <c r="D18" s="2" t="s">
        <v>24</v>
      </c>
      <c r="E18" s="1" t="s">
        <v>28</v>
      </c>
      <c r="F18" s="29"/>
      <c r="G18" s="30"/>
      <c r="H18" s="16"/>
    </row>
    <row r="19" spans="1:10" x14ac:dyDescent="0.25">
      <c r="A19" s="13"/>
      <c r="B19" s="14"/>
      <c r="C19" s="13"/>
      <c r="D19" s="13"/>
      <c r="E19" s="15"/>
      <c r="F19" s="29"/>
      <c r="G19" s="30"/>
      <c r="H19" s="16"/>
    </row>
    <row r="20" spans="1:10" ht="101.25" x14ac:dyDescent="0.25">
      <c r="A20" s="13" t="s">
        <v>11</v>
      </c>
      <c r="B20" s="14">
        <v>1</v>
      </c>
      <c r="C20" s="13"/>
      <c r="D20" s="13" t="s">
        <v>6</v>
      </c>
      <c r="E20" s="15" t="s">
        <v>36</v>
      </c>
      <c r="F20" s="24">
        <v>42</v>
      </c>
      <c r="G20" s="25">
        <v>336.17</v>
      </c>
      <c r="H20" s="16">
        <f>G20*F20</f>
        <v>14119.14</v>
      </c>
      <c r="I20">
        <v>47.89</v>
      </c>
      <c r="J20" t="s">
        <v>35</v>
      </c>
    </row>
    <row r="21" spans="1:10" ht="72" customHeight="1" x14ac:dyDescent="0.25">
      <c r="A21" s="13" t="s">
        <v>11</v>
      </c>
      <c r="B21" s="14">
        <v>2</v>
      </c>
      <c r="C21" s="13"/>
      <c r="D21" s="13" t="s">
        <v>9</v>
      </c>
      <c r="E21" s="15" t="s">
        <v>22</v>
      </c>
      <c r="F21" s="24">
        <v>46.52</v>
      </c>
      <c r="G21" s="25">
        <v>480.25</v>
      </c>
      <c r="H21" s="16">
        <f>ROUND(ROUND(F21,2)*ROUND(G21,3),2)</f>
        <v>22341.23</v>
      </c>
      <c r="I21">
        <v>25.15</v>
      </c>
      <c r="J21" t="s">
        <v>34</v>
      </c>
    </row>
    <row r="22" spans="1:10" ht="72" customHeight="1" x14ac:dyDescent="0.25">
      <c r="A22" s="13"/>
      <c r="B22" s="14"/>
      <c r="C22" s="13"/>
      <c r="D22" s="13"/>
      <c r="E22" s="15" t="s">
        <v>37</v>
      </c>
      <c r="F22" s="24"/>
      <c r="G22" s="25"/>
      <c r="H22" s="16"/>
    </row>
    <row r="24" spans="1:10" x14ac:dyDescent="0.25">
      <c r="E24" s="17" t="s">
        <v>7</v>
      </c>
      <c r="F24" s="18"/>
      <c r="G24" s="19"/>
      <c r="H24" s="20">
        <f>SUM(H20:H21)</f>
        <v>36460.370000000003</v>
      </c>
    </row>
    <row r="25" spans="1:10" x14ac:dyDescent="0.25">
      <c r="E25" s="31"/>
      <c r="F25" s="32"/>
      <c r="G25" s="33"/>
      <c r="H25" s="32"/>
    </row>
    <row r="26" spans="1:10" x14ac:dyDescent="0.25">
      <c r="E26" s="31"/>
      <c r="F26" s="5" t="s">
        <v>0</v>
      </c>
      <c r="G26" s="5" t="s">
        <v>1</v>
      </c>
      <c r="H26" s="5" t="s">
        <v>2</v>
      </c>
    </row>
    <row r="27" spans="1:10" x14ac:dyDescent="0.25">
      <c r="G27" s="11"/>
    </row>
    <row r="28" spans="1:10" ht="23.25" x14ac:dyDescent="0.25">
      <c r="C28" s="27" t="s">
        <v>3</v>
      </c>
      <c r="D28" s="28" t="s">
        <v>4</v>
      </c>
      <c r="E28" s="26" t="s">
        <v>26</v>
      </c>
      <c r="G28" s="11"/>
    </row>
    <row r="29" spans="1:10" x14ac:dyDescent="0.25">
      <c r="C29" s="1" t="s">
        <v>5</v>
      </c>
      <c r="D29" s="2" t="s">
        <v>27</v>
      </c>
      <c r="E29" s="1" t="s">
        <v>17</v>
      </c>
      <c r="G29" s="11"/>
    </row>
    <row r="30" spans="1:10" x14ac:dyDescent="0.25">
      <c r="C30" s="1"/>
      <c r="D30" s="2"/>
      <c r="E30" s="1"/>
      <c r="G30" s="11"/>
    </row>
    <row r="31" spans="1:10" ht="33.75" x14ac:dyDescent="0.25">
      <c r="A31" s="13" t="s">
        <v>25</v>
      </c>
      <c r="B31" s="14">
        <v>1</v>
      </c>
      <c r="C31" s="12"/>
      <c r="D31" s="13" t="s">
        <v>18</v>
      </c>
      <c r="E31" s="15" t="s">
        <v>19</v>
      </c>
      <c r="F31" s="24">
        <v>1141</v>
      </c>
      <c r="G31" s="25">
        <v>1</v>
      </c>
      <c r="H31" s="16">
        <f>F31*G31</f>
        <v>1141</v>
      </c>
    </row>
    <row r="33" spans="5:8" x14ac:dyDescent="0.25">
      <c r="E33" s="17" t="s">
        <v>7</v>
      </c>
      <c r="F33" s="18"/>
      <c r="G33" s="18"/>
      <c r="H33" s="20">
        <f>SUM(H31)</f>
        <v>1141</v>
      </c>
    </row>
    <row r="35" spans="5:8" x14ac:dyDescent="0.25">
      <c r="E35" s="4" t="s">
        <v>12</v>
      </c>
      <c r="H35" s="10">
        <f>H24+H33+H13</f>
        <v>46770.32</v>
      </c>
    </row>
    <row r="36" spans="5:8" x14ac:dyDescent="0.25">
      <c r="E36" s="3" t="s">
        <v>20</v>
      </c>
      <c r="F36" s="6"/>
      <c r="G36" s="6"/>
      <c r="H36" s="7">
        <f>(H35*13)/100</f>
        <v>6080.14</v>
      </c>
    </row>
    <row r="37" spans="5:8" x14ac:dyDescent="0.25">
      <c r="E37" s="3" t="s">
        <v>13</v>
      </c>
      <c r="F37" s="6"/>
      <c r="G37" s="6"/>
      <c r="H37" s="7">
        <f>(H35*6)/100</f>
        <v>2806.22</v>
      </c>
    </row>
    <row r="38" spans="5:8" x14ac:dyDescent="0.25">
      <c r="E38" s="8" t="s">
        <v>15</v>
      </c>
      <c r="H38" s="10">
        <f>SUM(H35:H37)</f>
        <v>55656.68</v>
      </c>
    </row>
    <row r="39" spans="5:8" x14ac:dyDescent="0.25">
      <c r="E39" s="3" t="s">
        <v>14</v>
      </c>
      <c r="H39" s="7">
        <f>(H38*21)/100</f>
        <v>11687.9</v>
      </c>
    </row>
    <row r="40" spans="5:8" x14ac:dyDescent="0.25">
      <c r="H40" s="9"/>
    </row>
    <row r="41" spans="5:8" x14ac:dyDescent="0.25">
      <c r="E41" s="21" t="s">
        <v>16</v>
      </c>
      <c r="F41" s="22"/>
      <c r="G41" s="22"/>
      <c r="H41" s="23">
        <f>H38+H39</f>
        <v>67344.58</v>
      </c>
    </row>
  </sheetData>
  <mergeCells count="1">
    <mergeCell ref="A2:H2"/>
  </mergeCells>
  <pageMargins left="0.75" right="0.75" top="0.75" bottom="0.5" header="0.5" footer="0.7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tabSelected="1" topLeftCell="A23" workbookViewId="0">
      <selection activeCell="G47" sqref="G47"/>
    </sheetView>
  </sheetViews>
  <sheetFormatPr baseColWidth="10" defaultColWidth="9.140625" defaultRowHeight="15" x14ac:dyDescent="0.25"/>
  <cols>
    <col min="1" max="1" width="5.140625" customWidth="1"/>
    <col min="2" max="2" width="3.42578125" customWidth="1"/>
    <col min="3" max="3" width="6" customWidth="1"/>
    <col min="4" max="4" width="4.42578125" customWidth="1"/>
    <col min="5" max="5" width="48.7109375" customWidth="1"/>
    <col min="6" max="6" width="7.85546875" customWidth="1"/>
    <col min="7" max="7" width="8.28515625" customWidth="1"/>
    <col min="8" max="8" width="11.42578125" customWidth="1"/>
  </cols>
  <sheetData>
    <row r="2" spans="1:8" ht="35.25" customHeight="1" x14ac:dyDescent="0.3">
      <c r="A2" s="35" t="s">
        <v>29</v>
      </c>
      <c r="B2" s="35"/>
      <c r="C2" s="35"/>
      <c r="D2" s="35"/>
      <c r="E2" s="35"/>
      <c r="F2" s="35"/>
      <c r="G2" s="35"/>
      <c r="H2" s="35"/>
    </row>
    <row r="4" spans="1:8" x14ac:dyDescent="0.25">
      <c r="F4" s="5" t="s">
        <v>0</v>
      </c>
      <c r="G4" s="5" t="s">
        <v>1</v>
      </c>
      <c r="H4" s="5" t="s">
        <v>2</v>
      </c>
    </row>
    <row r="6" spans="1:8" ht="23.25" x14ac:dyDescent="0.25">
      <c r="C6" s="27" t="s">
        <v>3</v>
      </c>
      <c r="D6" s="28" t="s">
        <v>4</v>
      </c>
      <c r="E6" s="26" t="s">
        <v>26</v>
      </c>
    </row>
    <row r="7" spans="1:8" x14ac:dyDescent="0.25">
      <c r="C7" s="1" t="s">
        <v>5</v>
      </c>
      <c r="D7" s="2" t="s">
        <v>4</v>
      </c>
      <c r="E7" s="1" t="s">
        <v>23</v>
      </c>
    </row>
    <row r="9" spans="1:8" ht="33.75" x14ac:dyDescent="0.25">
      <c r="A9" s="13" t="s">
        <v>10</v>
      </c>
      <c r="B9" s="14">
        <v>1</v>
      </c>
      <c r="C9" s="13"/>
      <c r="D9" s="13" t="s">
        <v>9</v>
      </c>
      <c r="E9" s="15" t="s">
        <v>31</v>
      </c>
      <c r="F9" s="24">
        <v>5.51</v>
      </c>
      <c r="G9" s="25">
        <v>480.25</v>
      </c>
      <c r="H9" s="16">
        <f>ROUND(ROUND(F9,2)*ROUND(G9,3),2)</f>
        <v>2646.18</v>
      </c>
    </row>
    <row r="10" spans="1:8" ht="38.25" customHeight="1" x14ac:dyDescent="0.25">
      <c r="A10" s="13" t="s">
        <v>10</v>
      </c>
      <c r="B10" s="14">
        <v>2</v>
      </c>
      <c r="D10" s="13" t="s">
        <v>8</v>
      </c>
      <c r="E10" s="15" t="s">
        <v>40</v>
      </c>
      <c r="F10" s="24">
        <v>10.210000000000001</v>
      </c>
      <c r="G10" s="25">
        <v>9.7200000000000006</v>
      </c>
      <c r="H10" s="16">
        <f>F10*G10</f>
        <v>99.24</v>
      </c>
    </row>
    <row r="11" spans="1:8" ht="56.25" x14ac:dyDescent="0.25">
      <c r="A11" s="13" t="s">
        <v>10</v>
      </c>
      <c r="B11" s="14">
        <v>3</v>
      </c>
      <c r="D11" s="13" t="s">
        <v>8</v>
      </c>
      <c r="E11" s="15" t="s">
        <v>41</v>
      </c>
      <c r="F11" s="24">
        <v>32.880000000000003</v>
      </c>
      <c r="G11" s="25">
        <v>9.7200000000000006</v>
      </c>
      <c r="H11" s="16">
        <f>G11*F11</f>
        <v>319.58999999999997</v>
      </c>
    </row>
    <row r="12" spans="1:8" x14ac:dyDescent="0.25">
      <c r="A12" s="13" t="s">
        <v>10</v>
      </c>
      <c r="B12" s="14">
        <v>4</v>
      </c>
      <c r="D12" s="13" t="s">
        <v>18</v>
      </c>
      <c r="E12" s="15" t="s">
        <v>43</v>
      </c>
      <c r="F12" s="24">
        <v>1500</v>
      </c>
      <c r="G12" s="25">
        <v>1</v>
      </c>
      <c r="H12" s="16">
        <f>F12*G12</f>
        <v>1500</v>
      </c>
    </row>
    <row r="13" spans="1:8" x14ac:dyDescent="0.25">
      <c r="A13" s="13"/>
      <c r="B13" s="14"/>
      <c r="D13" s="13"/>
      <c r="E13" s="15"/>
      <c r="F13" s="29"/>
      <c r="G13" s="30"/>
      <c r="H13" s="16"/>
    </row>
    <row r="14" spans="1:8" x14ac:dyDescent="0.25">
      <c r="A14" s="13"/>
      <c r="B14" s="14"/>
      <c r="D14" s="13"/>
      <c r="E14" s="17" t="s">
        <v>7</v>
      </c>
      <c r="F14" s="18"/>
      <c r="G14" s="19"/>
      <c r="H14" s="20">
        <f>SUM(H9:H12)</f>
        <v>4565.01</v>
      </c>
    </row>
    <row r="15" spans="1:8" x14ac:dyDescent="0.25">
      <c r="A15" s="13"/>
      <c r="B15" s="14"/>
      <c r="D15" s="13"/>
      <c r="E15" s="31"/>
      <c r="F15" s="32"/>
      <c r="G15" s="33"/>
      <c r="H15" s="32"/>
    </row>
    <row r="16" spans="1:8" x14ac:dyDescent="0.25">
      <c r="A16" s="13"/>
      <c r="B16" s="14"/>
      <c r="D16" s="13"/>
      <c r="E16" s="31"/>
      <c r="F16" s="5" t="s">
        <v>0</v>
      </c>
      <c r="G16" s="5" t="s">
        <v>1</v>
      </c>
      <c r="H16" s="5" t="s">
        <v>2</v>
      </c>
    </row>
    <row r="17" spans="1:8" x14ac:dyDescent="0.25">
      <c r="A17" s="13"/>
      <c r="B17" s="14"/>
      <c r="C17" s="13"/>
      <c r="D17" s="13"/>
      <c r="E17" s="15"/>
      <c r="F17" s="29"/>
      <c r="G17" s="30"/>
      <c r="H17" s="16"/>
    </row>
    <row r="18" spans="1:8" ht="23.25" x14ac:dyDescent="0.25">
      <c r="A18" s="13"/>
      <c r="B18" s="14"/>
      <c r="C18" s="27" t="s">
        <v>3</v>
      </c>
      <c r="D18" s="28" t="s">
        <v>4</v>
      </c>
      <c r="E18" s="26" t="s">
        <v>26</v>
      </c>
      <c r="F18" s="29"/>
      <c r="G18" s="30"/>
      <c r="H18" s="16"/>
    </row>
    <row r="19" spans="1:8" x14ac:dyDescent="0.25">
      <c r="A19" s="13"/>
      <c r="B19" s="14"/>
      <c r="C19" s="1" t="s">
        <v>5</v>
      </c>
      <c r="D19" s="2" t="s">
        <v>24</v>
      </c>
      <c r="E19" s="1" t="s">
        <v>28</v>
      </c>
      <c r="F19" s="29"/>
      <c r="G19" s="30"/>
      <c r="H19" s="16"/>
    </row>
    <row r="20" spans="1:8" x14ac:dyDescent="0.25">
      <c r="A20" s="13"/>
      <c r="B20" s="14"/>
      <c r="C20" s="13"/>
      <c r="D20" s="13"/>
      <c r="E20" s="15"/>
      <c r="F20" s="29"/>
      <c r="G20" s="30"/>
      <c r="H20" s="16"/>
    </row>
    <row r="21" spans="1:8" ht="135" x14ac:dyDescent="0.25">
      <c r="A21" s="13" t="s">
        <v>11</v>
      </c>
      <c r="B21" s="14">
        <v>1</v>
      </c>
      <c r="C21" s="13"/>
      <c r="D21" s="13" t="s">
        <v>6</v>
      </c>
      <c r="E21" s="15" t="s">
        <v>44</v>
      </c>
      <c r="F21" s="24">
        <v>47.89</v>
      </c>
      <c r="G21" s="25">
        <v>336.17</v>
      </c>
      <c r="H21" s="16">
        <f>G21*F21</f>
        <v>16099.18</v>
      </c>
    </row>
    <row r="22" spans="1:8" ht="72" customHeight="1" x14ac:dyDescent="0.25">
      <c r="A22" s="13" t="s">
        <v>11</v>
      </c>
      <c r="B22" s="14">
        <v>2</v>
      </c>
      <c r="C22" s="13"/>
      <c r="D22" s="13" t="s">
        <v>9</v>
      </c>
      <c r="E22" s="15" t="s">
        <v>38</v>
      </c>
      <c r="F22" s="24">
        <v>46.52</v>
      </c>
      <c r="G22" s="25">
        <v>480.25</v>
      </c>
      <c r="H22" s="16">
        <f>ROUND(ROUND(F22,2)*ROUND(G22,3),2)</f>
        <v>22341.23</v>
      </c>
    </row>
    <row r="23" spans="1:8" ht="46.5" customHeight="1" x14ac:dyDescent="0.25">
      <c r="A23" s="13" t="s">
        <v>11</v>
      </c>
      <c r="B23" s="14">
        <v>3</v>
      </c>
      <c r="C23" s="13"/>
      <c r="D23" s="13" t="s">
        <v>9</v>
      </c>
      <c r="E23" s="15" t="s">
        <v>39</v>
      </c>
      <c r="F23" s="24">
        <v>16.059999999999999</v>
      </c>
      <c r="G23" s="25">
        <v>6</v>
      </c>
      <c r="H23" s="16">
        <f>ROUND(ROUND(F23,2)*ROUND(G23,3),2)</f>
        <v>96.36</v>
      </c>
    </row>
    <row r="24" spans="1:8" ht="22.5" x14ac:dyDescent="0.25">
      <c r="A24" s="13" t="s">
        <v>11</v>
      </c>
      <c r="B24" s="14">
        <v>4</v>
      </c>
      <c r="C24" s="13"/>
      <c r="D24" s="13" t="s">
        <v>18</v>
      </c>
      <c r="E24" s="15" t="s">
        <v>42</v>
      </c>
      <c r="F24" s="24">
        <v>300</v>
      </c>
      <c r="G24" s="25">
        <v>1</v>
      </c>
      <c r="H24" s="16">
        <f>F24*G24</f>
        <v>300</v>
      </c>
    </row>
    <row r="26" spans="1:8" x14ac:dyDescent="0.25">
      <c r="E26" s="17" t="s">
        <v>7</v>
      </c>
      <c r="F26" s="18"/>
      <c r="G26" s="19"/>
      <c r="H26" s="20">
        <f>SUM(H21:H24)</f>
        <v>38836.769999999997</v>
      </c>
    </row>
    <row r="27" spans="1:8" x14ac:dyDescent="0.25">
      <c r="E27" s="31"/>
      <c r="F27" s="32"/>
      <c r="G27" s="33"/>
      <c r="H27" s="32"/>
    </row>
    <row r="28" spans="1:8" x14ac:dyDescent="0.25">
      <c r="E28" s="31"/>
      <c r="F28" s="5" t="s">
        <v>0</v>
      </c>
      <c r="G28" s="5" t="s">
        <v>1</v>
      </c>
      <c r="H28" s="5" t="s">
        <v>2</v>
      </c>
    </row>
    <row r="29" spans="1:8" x14ac:dyDescent="0.25">
      <c r="G29" s="11"/>
    </row>
    <row r="30" spans="1:8" ht="23.25" x14ac:dyDescent="0.25">
      <c r="C30" s="27" t="s">
        <v>3</v>
      </c>
      <c r="D30" s="28" t="s">
        <v>4</v>
      </c>
      <c r="E30" s="26" t="s">
        <v>26</v>
      </c>
      <c r="G30" s="11"/>
    </row>
    <row r="31" spans="1:8" x14ac:dyDescent="0.25">
      <c r="C31" s="1" t="s">
        <v>5</v>
      </c>
      <c r="D31" s="2" t="s">
        <v>27</v>
      </c>
      <c r="E31" s="1" t="s">
        <v>17</v>
      </c>
      <c r="G31" s="11"/>
    </row>
    <row r="32" spans="1:8" x14ac:dyDescent="0.25">
      <c r="C32" s="1"/>
      <c r="D32" s="2"/>
      <c r="E32" s="1"/>
      <c r="G32" s="11"/>
    </row>
    <row r="33" spans="1:8" ht="33.75" x14ac:dyDescent="0.25">
      <c r="A33" s="13" t="s">
        <v>25</v>
      </c>
      <c r="B33" s="14">
        <v>1</v>
      </c>
      <c r="C33" s="34"/>
      <c r="D33" s="13" t="s">
        <v>18</v>
      </c>
      <c r="E33" s="15" t="s">
        <v>19</v>
      </c>
      <c r="F33" s="24">
        <v>1165.0999999999999</v>
      </c>
      <c r="G33" s="25">
        <v>1</v>
      </c>
      <c r="H33" s="16">
        <v>1165.0999999999999</v>
      </c>
    </row>
    <row r="35" spans="1:8" x14ac:dyDescent="0.25">
      <c r="E35" s="17" t="s">
        <v>7</v>
      </c>
      <c r="F35" s="18"/>
      <c r="G35" s="18"/>
      <c r="H35" s="20">
        <f>SUM(H33)</f>
        <v>1165.0999999999999</v>
      </c>
    </row>
    <row r="37" spans="1:8" x14ac:dyDescent="0.25">
      <c r="E37" s="4" t="s">
        <v>12</v>
      </c>
      <c r="H37" s="10">
        <f>H26+H35+H14</f>
        <v>44566.879999999997</v>
      </c>
    </row>
    <row r="38" spans="1:8" x14ac:dyDescent="0.25">
      <c r="E38" s="3" t="s">
        <v>20</v>
      </c>
      <c r="F38" s="6"/>
      <c r="G38" s="6"/>
      <c r="H38" s="7">
        <f>(H37*13)/100</f>
        <v>5793.69</v>
      </c>
    </row>
    <row r="39" spans="1:8" x14ac:dyDescent="0.25">
      <c r="E39" s="3" t="s">
        <v>13</v>
      </c>
      <c r="F39" s="6"/>
      <c r="G39" s="6"/>
      <c r="H39" s="7">
        <f>(H37*6)/100</f>
        <v>2674.01</v>
      </c>
    </row>
    <row r="40" spans="1:8" x14ac:dyDescent="0.25">
      <c r="E40" s="8" t="s">
        <v>15</v>
      </c>
      <c r="H40" s="10">
        <f>SUM(H37:H39)</f>
        <v>53034.58</v>
      </c>
    </row>
    <row r="41" spans="1:8" x14ac:dyDescent="0.25">
      <c r="E41" s="3" t="s">
        <v>14</v>
      </c>
      <c r="H41" s="7">
        <f>(H40*21)/100</f>
        <v>11137.26</v>
      </c>
    </row>
    <row r="42" spans="1:8" x14ac:dyDescent="0.25">
      <c r="H42" s="9"/>
    </row>
    <row r="43" spans="1:8" x14ac:dyDescent="0.25">
      <c r="E43" s="21" t="s">
        <v>16</v>
      </c>
      <c r="F43" s="22"/>
      <c r="G43" s="22"/>
      <c r="H43" s="23">
        <f>H40+H41</f>
        <v>64171.839999999997</v>
      </c>
    </row>
  </sheetData>
  <mergeCells count="1">
    <mergeCell ref="A2:H2"/>
  </mergeCells>
  <pageMargins left="0.7" right="0.7" top="0.75" bottom="0.75" header="0.3" footer="0.3"/>
  <ignoredErrors>
    <ignoredError sqref="H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T-PRES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Pascual del P  Alvaro MANTENIMENTS</dc:creator>
  <cp:lastModifiedBy>Pascual del P  Alvaro MANTENIMENTS</cp:lastModifiedBy>
  <dcterms:created xsi:type="dcterms:W3CDTF">2019-07-17T10:20:55Z</dcterms:created>
  <dcterms:modified xsi:type="dcterms:W3CDTF">2022-03-16T10:18:56Z</dcterms:modified>
</cp:coreProperties>
</file>