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L:\Contractes Manteniment\OBRES - INVERSIONS\EDA013A_URBANISME_Canvi màquina refredadora\"/>
    </mc:Choice>
  </mc:AlternateContent>
  <bookViews>
    <workbookView xWindow="0" yWindow="0" windowWidth="20490" windowHeight="7755"/>
  </bookViews>
  <sheets>
    <sheet name="T-PRES" sheetId="2" r:id="rId1"/>
    <sheet name="Hoja1" sheetId="10" r:id="rId2"/>
  </sheets>
  <definedNames>
    <definedName name="_xlnm.Print_Area" localSheetId="1">Hoja1!$A$1:$G$36</definedName>
  </definedNames>
  <calcPr calcId="152511" fullPrecision="0"/>
</workbook>
</file>

<file path=xl/calcChain.xml><?xml version="1.0" encoding="utf-8"?>
<calcChain xmlns="http://schemas.openxmlformats.org/spreadsheetml/2006/main">
  <c r="H76" i="2" l="1"/>
  <c r="H74" i="2"/>
  <c r="H72" i="2"/>
  <c r="H71" i="2"/>
  <c r="H73" i="2"/>
  <c r="H70" i="2"/>
  <c r="H68" i="2"/>
  <c r="H20" i="2"/>
  <c r="H34" i="2"/>
  <c r="H52" i="2" l="1"/>
  <c r="H50" i="2" l="1"/>
  <c r="H58" i="2"/>
  <c r="H56" i="2"/>
  <c r="H24" i="2"/>
  <c r="H54" i="2"/>
  <c r="H38" i="2"/>
  <c r="H36" i="2"/>
  <c r="H32" i="2"/>
  <c r="H16" i="2" l="1"/>
  <c r="H14" i="2"/>
  <c r="H12" i="2"/>
  <c r="H10" i="2"/>
  <c r="H8" i="2"/>
  <c r="H40" i="2" l="1"/>
  <c r="H42" i="2" s="1"/>
  <c r="H22" i="2" l="1"/>
  <c r="H66" i="2" l="1"/>
  <c r="H48" i="2" l="1"/>
  <c r="H60" i="2" s="1"/>
  <c r="H18" i="2" l="1"/>
  <c r="H26" i="2" s="1"/>
</calcChain>
</file>

<file path=xl/sharedStrings.xml><?xml version="1.0" encoding="utf-8"?>
<sst xmlns="http://schemas.openxmlformats.org/spreadsheetml/2006/main" count="151" uniqueCount="89">
  <si>
    <t>PRESSUPOST</t>
  </si>
  <si>
    <t>Preu</t>
  </si>
  <si>
    <t>Amidament</t>
  </si>
  <si>
    <t>Import</t>
  </si>
  <si>
    <t>Obra</t>
  </si>
  <si>
    <t>01</t>
  </si>
  <si>
    <t>Capítol</t>
  </si>
  <si>
    <t>m2</t>
  </si>
  <si>
    <t>TOTAL</t>
  </si>
  <si>
    <t>%</t>
  </si>
  <si>
    <t>01.01</t>
  </si>
  <si>
    <t>01.02</t>
  </si>
  <si>
    <t xml:space="preserve">IMPORT TOTAL EXECUCIÓ MATERIAL  </t>
  </si>
  <si>
    <t>6% Benefici Industrial</t>
  </si>
  <si>
    <t>21 % IVA</t>
  </si>
  <si>
    <t>SUMA Import Total Execució Material + G.G. + B.I.</t>
  </si>
  <si>
    <t>IMPORT TOTAL PRESSUPOST GENERAL</t>
  </si>
  <si>
    <t>SEGURETAT I SALUT</t>
  </si>
  <si>
    <t>pa</t>
  </si>
  <si>
    <t>Seguretat i Salut en les obres d'execució, d'acord amb la normativa vigent. Inclou totes les mesures de protecció individual i col.lectiva de les obres.</t>
  </si>
  <si>
    <t>13% Despeses Generals</t>
  </si>
  <si>
    <t>Ut</t>
  </si>
  <si>
    <t>Equips d'elevació / grua, per enretirada d'equips obsolets i col.locació de nous equips</t>
  </si>
  <si>
    <t>Desmuntatge de biga metàl·lica recolzada, formada per tub de 80x40, de fins a 4 m de longitud mitja, amb mitjans manuals, i càrrega manual sobre camió o contenidor.</t>
  </si>
  <si>
    <t>ml</t>
  </si>
  <si>
    <t>ut</t>
  </si>
  <si>
    <t>Desmuntatge de plaques de coberta de fibrociment amb amiant, subjecta mecànicament sobre corretja estructural a menys de 20 m d'altura, per empresa qualificada i inscrita en el Registre d'Empreses amb Risc a l'Amiant, en coberta inclinada a una aigua amb un pendent mitjà del 30%, per a una superfície mitjana a desmuntar de fins a 25 m²; amb mitjans i equips adequats, i càrrega mecànica sobre camió. El preu inclou el desmuntatge dels elements de fixació, dels acabats, dels canalons i dels baixants i les mesuraments d'amiant (ambientals i personals).</t>
  </si>
  <si>
    <t>TREBALLS PREVIS  I ENDERROC</t>
  </si>
  <si>
    <t>Arrebossat de ciment, a bona vista, aplicat sobre un parament vertical exterior, acabat superficial rugós, amb morter de ciment, tipus GP CSIII W1, armat i reforçat amb malla antiàlcalis inclús en els canvis de material i en els fronts de forjat.</t>
  </si>
  <si>
    <t xml:space="preserve"> Pintura plàstica sobre parament exterior.Aplicació manual de dues mans de pintura plàstica color a escollir, acabat mat, textura rugosa, la primera mà diluïda amb un 15% d'aigua i la següent diluïda amb un 5% d'aigua o sense diluir, (rendiment: 0,21 l/m² cada mà); prèvia aplicació d'una mà d'emprimació acrílica reguladora de l'absorció, sobre parament exterior de morter. El preu inclou la protecció dels elements de l'entorn que puguin veure's afectats durant els treballs i la resolució de punts singulars.</t>
  </si>
  <si>
    <t>Servei de retirada i reciclatge d'equp de d'aire acondicionat actual</t>
  </si>
  <si>
    <t>Materials varis per fixacions i conexionats</t>
  </si>
  <si>
    <t>Antivibrador metàl.lic tipus Silentbloc 2M-500 de doble pletina amb més d'una motlla</t>
  </si>
  <si>
    <t>TREBALLS  D'INTAL.LACIONS</t>
  </si>
  <si>
    <t>02</t>
  </si>
  <si>
    <t>03</t>
  </si>
  <si>
    <t>04</t>
  </si>
  <si>
    <t>Pressupost EDA013</t>
  </si>
  <si>
    <r>
      <t xml:space="preserve">EER </t>
    </r>
    <r>
      <rPr>
        <sz val="8"/>
        <color rgb="FF000000"/>
        <rFont val="Calibri"/>
        <family val="2"/>
      </rPr>
      <t>(1)</t>
    </r>
  </si>
  <si>
    <t>Clase de eficiència energètica Eurovent. Funcionament a càrrega complerta</t>
  </si>
  <si>
    <t>Rendiment tèrmic o nominal - Mode calefacció</t>
  </si>
  <si>
    <r>
      <t xml:space="preserve">Capacitat calorífica </t>
    </r>
    <r>
      <rPr>
        <i/>
        <sz val="8"/>
        <color rgb="FF000000"/>
        <rFont val="Calibri"/>
        <family val="2"/>
      </rPr>
      <t>(2)</t>
    </r>
  </si>
  <si>
    <r>
      <t xml:space="preserve">COP </t>
    </r>
    <r>
      <rPr>
        <i/>
        <sz val="8"/>
        <color rgb="FF000000"/>
        <rFont val="Calibri"/>
        <family val="2"/>
      </rPr>
      <t>(2)</t>
    </r>
  </si>
  <si>
    <t>Eficiència estacional</t>
  </si>
  <si>
    <r>
      <t xml:space="preserve">Factor d'eficiència energètica estacional SEER </t>
    </r>
    <r>
      <rPr>
        <i/>
        <sz val="8"/>
        <color rgb="FF000000"/>
        <rFont val="Calibri"/>
        <family val="2"/>
      </rPr>
      <t>(3)</t>
    </r>
  </si>
  <si>
    <r>
      <t xml:space="preserve">Eficiència energètica estacional ƞs,c </t>
    </r>
    <r>
      <rPr>
        <i/>
        <sz val="8"/>
        <color rgb="FF000000"/>
        <rFont val="Calibri"/>
        <family val="2"/>
      </rPr>
      <t>(4)</t>
    </r>
  </si>
  <si>
    <r>
      <t xml:space="preserve">Coeficient de rendiment estacional SCOP </t>
    </r>
    <r>
      <rPr>
        <i/>
        <sz val="8"/>
        <color rgb="FF000000"/>
        <rFont val="Calibri"/>
        <family val="2"/>
      </rPr>
      <t>(5)</t>
    </r>
  </si>
  <si>
    <t>Calefacció auxiliar</t>
  </si>
  <si>
    <t>Capacitat calorífica de gas Estàndard/alta</t>
  </si>
  <si>
    <t>Capacitat de la resistència elèctrica Estàndard/alta</t>
  </si>
  <si>
    <t>Capacitat de precalentador elèctric Estàndard/alta</t>
  </si>
  <si>
    <t>Capacitat de la bateria d'aigua calenta. Entrada d'aire 10ºC / Aigua 90-70ºC</t>
  </si>
  <si>
    <t>Dades de ventilació</t>
  </si>
  <si>
    <t>Caudal d'aire nominal</t>
  </si>
  <si>
    <t>Caudal d'aire màxim</t>
  </si>
  <si>
    <t>Dades acústiques</t>
  </si>
  <si>
    <t>Potència sonora exterior. Unitat estàndard</t>
  </si>
  <si>
    <t>Potència sonora de sortida del ventilador interior. Unitat estàndard</t>
  </si>
  <si>
    <t>kW</t>
  </si>
  <si>
    <r>
      <t>Eficiència energètica estacional ƞs,h</t>
    </r>
    <r>
      <rPr>
        <i/>
        <sz val="8"/>
        <color rgb="FF000000"/>
        <rFont val="Calibri"/>
        <family val="2"/>
      </rPr>
      <t xml:space="preserve"> (6)</t>
    </r>
  </si>
  <si>
    <r>
      <t>m</t>
    </r>
    <r>
      <rPr>
        <sz val="8"/>
        <color rgb="FF000000"/>
        <rFont val="Calibri"/>
        <family val="2"/>
      </rPr>
      <t>3</t>
    </r>
    <r>
      <rPr>
        <sz val="11"/>
        <color rgb="FF000000"/>
        <rFont val="Calibri"/>
        <family val="2"/>
      </rPr>
      <t>/h</t>
    </r>
  </si>
  <si>
    <t>dB(A)</t>
  </si>
  <si>
    <t>B</t>
  </si>
  <si>
    <t>A</t>
  </si>
  <si>
    <t>19/43</t>
  </si>
  <si>
    <t>18/36</t>
  </si>
  <si>
    <t>(1) Manera de refrigeració: Segons les condicions EN14511</t>
  </si>
  <si>
    <t>(2) Manera de calefacció: Segons les condicions nominals EN14511</t>
  </si>
  <si>
    <t>(5) SCOP segons la norma EN 14825 (condicions climàtiques mitjanes).</t>
  </si>
  <si>
    <t>(3) SEER segons la norma EN14825.</t>
  </si>
  <si>
    <t>(4) Eficiència energètica de refrigeració de l'espai segons el reglament UE 2016/2281 sobre disseny ecològic</t>
  </si>
  <si>
    <r>
      <t xml:space="preserve">Capacidad frigorífica </t>
    </r>
    <r>
      <rPr>
        <i/>
        <sz val="8"/>
        <color rgb="FF000000"/>
        <rFont val="Calibri"/>
        <family val="2"/>
      </rPr>
      <t>(1)</t>
    </r>
  </si>
  <si>
    <t xml:space="preserve">(6) Eficiència energètica de calefacció d'espais segons el Reglament UE 2016/2281 sobre disseny ecològic </t>
  </si>
  <si>
    <t>Rendiment tèrmic nominal - Mode refrigeració</t>
  </si>
  <si>
    <t>01.03</t>
  </si>
  <si>
    <t>01.04</t>
  </si>
  <si>
    <t>TREBALLS DE PALETERIA</t>
  </si>
  <si>
    <t xml:space="preserve">Bancada de suport de maquinària, de formigó armat, formada per formigó HA-25/B/20/IIa fabricat en central, i abocament des de camió i malla electrosoldada ME 20x20 Ø 5-5 B 500 T 6x2,20 UNE-EN 10080. </t>
  </si>
  <si>
    <t>Full de tancament, de 14 cm d'espessor, de fàbrica de maó ceràmic calat (gero), per revestir, 29x14x5 cm, amb junts horitzontals i verticals de 10 mm d'espessor, rebuda amb morter de ciment industrial, color gris, M-5, subministrat a granel.</t>
  </si>
  <si>
    <t>Enderroc de paredó ceràmic de fàbrica revestida, de 10 cm de gruix, amb mitjans manuals, sense afectar a l'estabilitat dels elements constructius contigus, i càrrega manual sobre camió o contenidor. El preu inclou el desmuntatge previ de les fulles de la fusteria.</t>
  </si>
  <si>
    <t>Arrencada de full i bastiment de porta interior amb mitjans manuals i càrrega manual sobre camió o contenidor.</t>
  </si>
  <si>
    <t>Conductes de distribució d'aire per a climatització, constituida per conductes de chapa galvanitzada aïllada de 1,2 mm d'espesor i juntes transversals amb vaina lliscant tipus bayoneta. Inclou embocadures, derivacions, accesoris de muntatje, elements de fixació i peces especials.</t>
  </si>
  <si>
    <t>Modificació de les connexions elèctriques del nou equip a la instal.lació existent, inclou protecció i maniobra, canalitzacions, cablejat i accessoris elèctrics</t>
  </si>
  <si>
    <t xml:space="preserve">Unitat compacta condensada aire/aigua d'uns 30 Kw fred i 26 Kw calor aproximadament, amb recuperador de calor, compressors multiscroll, vàlvula d'expansió electrònica, motor de velocitat variable, variació del caudal de l'aire, amb controlador electrònic,  bus de comunicació intern i solucions de comunicació integrada, amb pantalla tàctil muntada a la pròpia unitat. Clase energética A o B certificada EUROVENT. </t>
  </si>
  <si>
    <t xml:space="preserve">Retirada, desballestament i reciclatge de la planta refredadora existent i resta de materials </t>
  </si>
  <si>
    <t>Retirada de gelosia ventilació prefabricada de formigó amb mitjans manuals i càrrega manual de runa sobre camió o contenidor</t>
  </si>
  <si>
    <t>Demolició de bancada de formigó en massa, de fins a 20 cm d'espessor, amb martell pneumàtic, sense deteriorar els elements constructius contigus, i càrrega manual sobre camió o contenidor.</t>
  </si>
  <si>
    <t>Ajudes treballs de paleteria per adaptar la estructura de sustentació de la nova bomba de calor, inclou petits treballs necessàris d'impermeabilització de la zona de coberta en les zones afectades pels treballs si fos necessari tant a la zona de la nova bancada com a la bancada existent.</t>
  </si>
  <si>
    <t>Ajudes per treballs de  modificació de les connexions elèctrica del nou equip a l'instal.lació existent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</si>
</sst>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sz val="10"/>
      <color theme="1"/>
      <name val="Calibri"/>
      <family val="2"/>
      <scheme val="minor"/>
    </font>
    <font>
      <i/>
      <sz val="8"/>
      <color rgb="FF000000"/>
      <name val="Calibri"/>
      <family val="2"/>
    </font>
    <font>
      <sz val="12"/>
      <color rgb="FF333333"/>
      <name val="Helvetica"/>
      <family val="2"/>
    </font>
    <font>
      <i/>
      <sz val="8"/>
      <color theme="1" tint="0.499984740745262"/>
      <name val="Calibri"/>
      <family val="2"/>
    </font>
  </fonts>
  <fills count="6">
    <fill>
      <patternFill patternType="none"/>
    </fill>
    <fill>
      <patternFill patternType="gray125"/>
    </fill>
    <fill>
      <patternFill patternType="solid">
        <fgColor rgb="FFC0C0C0"/>
        <bgColor rgb="FFC0C0C0"/>
      </patternFill>
    </fill>
    <fill>
      <patternFill patternType="solid">
        <fgColor theme="3" tint="0.59999389629810485"/>
        <bgColor rgb="FF99CCFF"/>
      </patternFill>
    </fill>
    <fill>
      <patternFill patternType="solid">
        <fgColor theme="0" tint="-0.14999847407452621"/>
        <bgColor indexed="64"/>
      </patternFill>
    </fill>
    <fill>
      <patternFill patternType="solid">
        <fgColor theme="4" tint="0.39997558519241921"/>
        <bgColor rgb="FFFFFFCC"/>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pplyNumberFormat="0" applyBorder="0" applyAlignment="0"/>
  </cellStyleXfs>
  <cellXfs count="81">
    <xf numFmtId="0" fontId="0" fillId="0" borderId="0" xfId="0" applyFill="1" applyProtection="1"/>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4" fillId="0" borderId="0" xfId="0" applyFont="1" applyFill="1" applyProtection="1"/>
    <xf numFmtId="0" fontId="3" fillId="2" borderId="0" xfId="0" applyFont="1" applyFill="1" applyAlignment="1" applyProtection="1">
      <alignment horizontal="center"/>
    </xf>
    <xf numFmtId="0" fontId="0" fillId="0" borderId="0" xfId="0" applyBorder="1"/>
    <xf numFmtId="164" fontId="6" fillId="0" borderId="0" xfId="0" applyNumberFormat="1" applyFont="1" applyBorder="1"/>
    <xf numFmtId="0" fontId="4" fillId="0" borderId="0" xfId="0" applyFont="1" applyBorder="1"/>
    <xf numFmtId="164" fontId="0" fillId="0" borderId="0" xfId="0" applyNumberFormat="1" applyFill="1" applyProtection="1"/>
    <xf numFmtId="164" fontId="3" fillId="0" borderId="0" xfId="0" applyNumberFormat="1" applyFont="1" applyFill="1" applyProtection="1"/>
    <xf numFmtId="164" fontId="4" fillId="0" borderId="0" xfId="0" applyNumberFormat="1" applyFont="1" applyFill="1" applyProtection="1"/>
    <xf numFmtId="2" fontId="3" fillId="0" borderId="0" xfId="0" applyNumberFormat="1" applyFont="1" applyFill="1" applyProtection="1"/>
    <xf numFmtId="2" fontId="0" fillId="0" borderId="0" xfId="0" applyNumberFormat="1" applyFill="1" applyProtection="1"/>
    <xf numFmtId="49" fontId="1" fillId="0" borderId="0" xfId="0" applyNumberFormat="1" applyFont="1" applyFill="1" applyAlignment="1" applyProtection="1">
      <alignment vertical="top" wrapText="1"/>
    </xf>
    <xf numFmtId="0" fontId="1" fillId="0" borderId="0" xfId="0" applyFont="1" applyFill="1" applyAlignment="1" applyProtection="1">
      <alignment vertical="top" wrapText="1"/>
    </xf>
    <xf numFmtId="0" fontId="0" fillId="0" borderId="0" xfId="0" applyFill="1" applyAlignment="1" applyProtection="1">
      <alignment vertical="top" wrapText="1"/>
    </xf>
    <xf numFmtId="0" fontId="3" fillId="0" borderId="1" xfId="0" applyFont="1" applyFill="1" applyBorder="1" applyProtection="1"/>
    <xf numFmtId="164" fontId="3" fillId="0" borderId="2" xfId="0" applyNumberFormat="1" applyFont="1" applyFill="1" applyBorder="1" applyProtection="1"/>
    <xf numFmtId="2" fontId="3" fillId="0" borderId="2" xfId="0" applyNumberFormat="1" applyFont="1" applyFill="1" applyBorder="1" applyProtection="1"/>
    <xf numFmtId="164" fontId="3" fillId="0" borderId="3" xfId="0" applyNumberFormat="1" applyFont="1" applyFill="1" applyBorder="1" applyProtection="1"/>
    <xf numFmtId="0" fontId="4" fillId="0" borderId="1" xfId="0" applyFont="1" applyFill="1" applyBorder="1" applyProtection="1"/>
    <xf numFmtId="0" fontId="0" fillId="0" borderId="2" xfId="0" applyFill="1" applyBorder="1" applyProtection="1"/>
    <xf numFmtId="164" fontId="4" fillId="0" borderId="3" xfId="0" applyNumberFormat="1" applyFont="1" applyFill="1" applyBorder="1" applyProtection="1"/>
    <xf numFmtId="164" fontId="1" fillId="0" borderId="0" xfId="0" applyNumberFormat="1" applyFont="1" applyFill="1" applyAlignment="1" applyProtection="1">
      <alignment vertical="top" wrapText="1"/>
    </xf>
    <xf numFmtId="164" fontId="1" fillId="0" borderId="0" xfId="0" applyNumberFormat="1" applyFont="1" applyFill="1" applyAlignment="1" applyProtection="1">
      <alignment vertical="top" wrapText="1"/>
      <protection locked="0"/>
    </xf>
    <xf numFmtId="2" fontId="1" fillId="0" borderId="0" xfId="0" applyNumberFormat="1" applyFont="1" applyFill="1" applyAlignment="1" applyProtection="1">
      <alignment vertical="top" wrapText="1"/>
      <protection locked="0"/>
    </xf>
    <xf numFmtId="0" fontId="5" fillId="0" borderId="0" xfId="0" applyFont="1" applyFill="1" applyProtection="1"/>
    <xf numFmtId="0" fontId="0" fillId="0" borderId="0" xfId="0" applyFill="1" applyAlignment="1" applyProtection="1"/>
    <xf numFmtId="0" fontId="0" fillId="0" borderId="0" xfId="0" applyFill="1" applyAlignment="1" applyProtection="1">
      <alignment horizontal="left"/>
    </xf>
    <xf numFmtId="0" fontId="0" fillId="0" borderId="0" xfId="0" applyFill="1" applyBorder="1" applyAlignment="1" applyProtection="1"/>
    <xf numFmtId="2" fontId="0" fillId="0" borderId="0" xfId="0" applyNumberFormat="1" applyFill="1" applyBorder="1" applyAlignment="1" applyProtection="1">
      <alignment wrapText="1"/>
    </xf>
    <xf numFmtId="0" fontId="0" fillId="0" borderId="0" xfId="0" applyFill="1" applyBorder="1" applyProtection="1"/>
    <xf numFmtId="0" fontId="0" fillId="0" borderId="11" xfId="0" applyFill="1" applyBorder="1" applyAlignment="1" applyProtection="1">
      <alignment horizontal="centerContinuous" vertical="center" wrapText="1"/>
    </xf>
    <xf numFmtId="2" fontId="0" fillId="0" borderId="5" xfId="0" applyNumberFormat="1" applyFill="1" applyBorder="1" applyAlignment="1" applyProtection="1">
      <alignment horizontal="centerContinuous" vertical="center" wrapText="1"/>
    </xf>
    <xf numFmtId="0" fontId="0" fillId="0" borderId="6" xfId="0" applyFill="1" applyBorder="1" applyAlignment="1" applyProtection="1">
      <alignment horizontal="centerContinuous" vertical="center" wrapText="1"/>
    </xf>
    <xf numFmtId="2" fontId="0" fillId="0" borderId="6" xfId="0" applyNumberFormat="1" applyFill="1" applyBorder="1" applyAlignment="1" applyProtection="1">
      <alignment horizontal="centerContinuous" vertical="center" wrapText="1"/>
    </xf>
    <xf numFmtId="2" fontId="0" fillId="0" borderId="7" xfId="0" applyNumberFormat="1" applyFill="1" applyBorder="1" applyAlignment="1" applyProtection="1">
      <alignment horizontal="centerContinuous" vertical="center" wrapText="1"/>
    </xf>
    <xf numFmtId="4" fontId="0" fillId="0" borderId="6" xfId="0" applyNumberFormat="1" applyFill="1" applyBorder="1" applyAlignment="1" applyProtection="1">
      <alignment horizontal="centerContinuous" vertical="center" wrapText="1"/>
    </xf>
    <xf numFmtId="0" fontId="8" fillId="0" borderId="0" xfId="0" applyFont="1" applyFill="1" applyProtection="1"/>
    <xf numFmtId="2" fontId="0" fillId="0" borderId="4" xfId="0" applyNumberFormat="1" applyFill="1" applyBorder="1" applyAlignment="1" applyProtection="1">
      <alignment horizontal="centerContinuous" vertical="center" wrapText="1"/>
    </xf>
    <xf numFmtId="0" fontId="0" fillId="0" borderId="7" xfId="0" applyFill="1" applyBorder="1" applyAlignment="1" applyProtection="1">
      <alignment horizontal="centerContinuous" vertical="center" wrapText="1"/>
    </xf>
    <xf numFmtId="0" fontId="0" fillId="0" borderId="0" xfId="0" applyFill="1" applyAlignment="1" applyProtection="1">
      <alignment wrapText="1"/>
    </xf>
    <xf numFmtId="0" fontId="2" fillId="3" borderId="0" xfId="0" applyFont="1" applyFill="1" applyAlignment="1" applyProtection="1">
      <alignment horizontal="center"/>
    </xf>
    <xf numFmtId="0" fontId="9" fillId="0" borderId="0" xfId="0" applyFont="1" applyFill="1" applyAlignment="1" applyProtection="1"/>
    <xf numFmtId="0" fontId="0" fillId="0" borderId="1" xfId="0" applyFill="1" applyBorder="1" applyAlignment="1" applyProtection="1">
      <alignment horizontal="left" vertical="center" wrapText="1"/>
    </xf>
    <xf numFmtId="0" fontId="0" fillId="0" borderId="2" xfId="0" applyFill="1" applyBorder="1" applyAlignment="1" applyProtection="1">
      <alignment horizontal="left" vertical="center" wrapText="1"/>
    </xf>
    <xf numFmtId="0" fontId="0" fillId="0" borderId="3" xfId="0" applyFill="1" applyBorder="1" applyAlignment="1" applyProtection="1">
      <alignment horizontal="left" vertical="center" wrapText="1"/>
    </xf>
    <xf numFmtId="0" fontId="0" fillId="0" borderId="10" xfId="0" applyFill="1" applyBorder="1" applyAlignment="1" applyProtection="1">
      <alignment horizontal="left" vertical="top" wrapText="1"/>
    </xf>
    <xf numFmtId="0" fontId="0" fillId="0" borderId="14" xfId="0" applyFill="1" applyBorder="1" applyAlignment="1" applyProtection="1">
      <alignment horizontal="left" vertical="top" wrapText="1"/>
    </xf>
    <xf numFmtId="0" fontId="0" fillId="0" borderId="12" xfId="0" applyFill="1" applyBorder="1" applyAlignment="1" applyProtection="1">
      <alignment horizontal="left" vertical="top" wrapText="1"/>
    </xf>
    <xf numFmtId="0" fontId="0" fillId="0" borderId="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9" xfId="0" applyFill="1" applyBorder="1" applyAlignment="1" applyProtection="1">
      <alignment horizontal="left" vertical="top" wrapText="1"/>
    </xf>
    <xf numFmtId="0" fontId="0" fillId="0" borderId="1" xfId="0" applyFill="1" applyBorder="1" applyAlignment="1" applyProtection="1">
      <alignment horizontal="left" vertical="top" wrapText="1"/>
    </xf>
    <xf numFmtId="0" fontId="0" fillId="0" borderId="2" xfId="0" applyFill="1" applyBorder="1" applyAlignment="1" applyProtection="1">
      <alignment horizontal="left" vertical="top" wrapText="1"/>
    </xf>
    <xf numFmtId="0" fontId="0" fillId="0" borderId="3" xfId="0" applyFill="1" applyBorder="1" applyAlignment="1" applyProtection="1">
      <alignment horizontal="left" vertical="top" wrapText="1"/>
    </xf>
    <xf numFmtId="0" fontId="4" fillId="4" borderId="16" xfId="0" applyFont="1" applyFill="1" applyBorder="1" applyAlignment="1" applyProtection="1">
      <alignment horizontal="left" vertical="center" wrapText="1"/>
    </xf>
    <xf numFmtId="0" fontId="4" fillId="4" borderId="17" xfId="0" applyFont="1" applyFill="1" applyBorder="1" applyAlignment="1" applyProtection="1">
      <alignment horizontal="left" vertical="center" wrapText="1"/>
    </xf>
    <xf numFmtId="0" fontId="4" fillId="4" borderId="18" xfId="0" applyFont="1" applyFill="1" applyBorder="1" applyAlignment="1" applyProtection="1">
      <alignment horizontal="left" vertical="center" wrapText="1"/>
    </xf>
    <xf numFmtId="0" fontId="0" fillId="0" borderId="10" xfId="0" applyFill="1" applyBorder="1" applyAlignment="1" applyProtection="1">
      <alignment horizontal="left" vertical="center" wrapText="1"/>
    </xf>
    <xf numFmtId="0" fontId="0" fillId="0" borderId="14" xfId="0" applyFill="1" applyBorder="1" applyAlignment="1" applyProtection="1">
      <alignment horizontal="left" vertical="center" wrapText="1"/>
    </xf>
    <xf numFmtId="0" fontId="0" fillId="0" borderId="12" xfId="0" applyFill="1" applyBorder="1" applyAlignment="1" applyProtection="1">
      <alignment horizontal="left" vertical="center" wrapText="1"/>
    </xf>
    <xf numFmtId="0" fontId="0" fillId="0" borderId="8" xfId="0" applyFill="1" applyBorder="1" applyAlignment="1" applyProtection="1">
      <alignment horizontal="left" vertical="center" wrapText="1"/>
    </xf>
    <xf numFmtId="0" fontId="0" fillId="0" borderId="13" xfId="0" applyFill="1" applyBorder="1" applyAlignment="1" applyProtection="1">
      <alignment horizontal="left" vertical="center" wrapText="1"/>
    </xf>
    <xf numFmtId="0" fontId="0" fillId="0" borderId="9" xfId="0" applyFill="1" applyBorder="1" applyAlignment="1" applyProtection="1">
      <alignment horizontal="left" vertical="center" wrapText="1"/>
    </xf>
    <xf numFmtId="0" fontId="4" fillId="4" borderId="16" xfId="0" applyFont="1" applyFill="1" applyBorder="1" applyAlignment="1" applyProtection="1">
      <alignment horizontal="left"/>
    </xf>
    <xf numFmtId="0" fontId="4" fillId="4" borderId="17" xfId="0" applyFont="1" applyFill="1" applyBorder="1" applyAlignment="1" applyProtection="1">
      <alignment horizontal="left"/>
    </xf>
    <xf numFmtId="0" fontId="4" fillId="4" borderId="18" xfId="0" applyFont="1" applyFill="1" applyBorder="1" applyAlignment="1" applyProtection="1">
      <alignment horizontal="left"/>
    </xf>
    <xf numFmtId="0" fontId="0" fillId="0" borderId="11" xfId="0" applyFill="1" applyBorder="1" applyAlignment="1" applyProtection="1">
      <alignment horizontal="left" vertical="center" wrapText="1"/>
    </xf>
    <xf numFmtId="0" fontId="0" fillId="0" borderId="0" xfId="0" applyFill="1" applyBorder="1" applyAlignment="1" applyProtection="1">
      <alignment horizontal="left" vertical="center" wrapText="1"/>
    </xf>
    <xf numFmtId="0" fontId="9" fillId="0" borderId="0" xfId="0" applyFont="1" applyFill="1" applyAlignment="1" applyProtection="1">
      <alignment horizontal="left"/>
    </xf>
    <xf numFmtId="0" fontId="9" fillId="0" borderId="0" xfId="0" applyFont="1" applyFill="1" applyAlignment="1" applyProtection="1">
      <alignment horizontal="left" vertical="top" wrapText="1"/>
    </xf>
    <xf numFmtId="0" fontId="0" fillId="0" borderId="11" xfId="0" applyFill="1" applyBorder="1" applyAlignment="1" applyProtection="1">
      <alignment horizontal="center" vertical="center" wrapText="1"/>
    </xf>
    <xf numFmtId="0" fontId="0" fillId="0" borderId="6" xfId="0" applyFill="1" applyBorder="1" applyAlignment="1" applyProtection="1">
      <alignment horizontal="center" vertical="center" wrapText="1"/>
    </xf>
    <xf numFmtId="0" fontId="0" fillId="0" borderId="7" xfId="0" applyFill="1" applyBorder="1" applyAlignment="1" applyProtection="1">
      <alignment horizontal="center" vertical="center" wrapText="1"/>
    </xf>
    <xf numFmtId="0" fontId="0" fillId="0" borderId="15" xfId="0" applyFill="1" applyBorder="1" applyAlignment="1" applyProtection="1">
      <alignment horizontal="left" vertical="center" wrapText="1"/>
    </xf>
    <xf numFmtId="0" fontId="0" fillId="0" borderId="11" xfId="0" applyFill="1" applyBorder="1" applyAlignment="1" applyProtection="1">
      <alignment horizontal="left" vertical="top" wrapText="1"/>
    </xf>
    <xf numFmtId="0" fontId="0" fillId="0" borderId="0" xfId="0" applyFill="1" applyBorder="1" applyAlignment="1" applyProtection="1">
      <alignment horizontal="left" vertical="top" wrapText="1"/>
    </xf>
    <xf numFmtId="164" fontId="1" fillId="5" borderId="0" xfId="0" applyNumberFormat="1" applyFont="1" applyFill="1" applyAlignment="1" applyProtection="1">
      <alignment vertical="top" wrapText="1"/>
      <protection locked="0"/>
    </xf>
    <xf numFmtId="2" fontId="1" fillId="5" borderId="0" xfId="0" applyNumberFormat="1" applyFont="1" applyFill="1" applyAlignment="1" applyProtection="1">
      <alignmen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6"/>
  <sheetViews>
    <sheetView tabSelected="1" zoomScaleNormal="100" workbookViewId="0">
      <pane ySplit="1545" activePane="bottomLeft"/>
      <selection sqref="A1:XFD4"/>
      <selection pane="bottomLeft" activeCell="K11" sqref="K11"/>
    </sheetView>
  </sheetViews>
  <sheetFormatPr baseColWidth="10" defaultColWidth="9.140625" defaultRowHeight="15" x14ac:dyDescent="0.25"/>
  <cols>
    <col min="1" max="1" width="5.85546875" style="16" customWidth="1"/>
    <col min="2" max="2" width="3.42578125" customWidth="1"/>
    <col min="3" max="3" width="6" customWidth="1"/>
    <col min="4" max="4" width="4.42578125" customWidth="1"/>
    <col min="5" max="5" width="44.5703125" customWidth="1"/>
    <col min="6" max="6" width="9" bestFit="1" customWidth="1"/>
    <col min="7" max="7" width="8.28515625" customWidth="1"/>
    <col min="8" max="8" width="10.7109375" customWidth="1"/>
    <col min="11" max="11" width="40.42578125" customWidth="1"/>
  </cols>
  <sheetData>
    <row r="2" spans="1:8" ht="17.25" customHeight="1" x14ac:dyDescent="0.3">
      <c r="A2" s="43" t="s">
        <v>0</v>
      </c>
      <c r="B2" s="43"/>
      <c r="C2" s="43"/>
      <c r="D2" s="43"/>
      <c r="E2" s="43"/>
      <c r="F2" s="43"/>
      <c r="G2" s="43"/>
      <c r="H2" s="43"/>
    </row>
    <row r="4" spans="1:8" x14ac:dyDescent="0.25">
      <c r="F4" s="5" t="s">
        <v>1</v>
      </c>
      <c r="G4" s="5" t="s">
        <v>2</v>
      </c>
      <c r="H4" s="5" t="s">
        <v>3</v>
      </c>
    </row>
    <row r="5" spans="1:8" x14ac:dyDescent="0.25">
      <c r="C5" s="1" t="s">
        <v>4</v>
      </c>
      <c r="D5" s="2" t="s">
        <v>5</v>
      </c>
      <c r="E5" s="1" t="s">
        <v>37</v>
      </c>
    </row>
    <row r="6" spans="1:8" x14ac:dyDescent="0.25">
      <c r="C6" s="1" t="s">
        <v>6</v>
      </c>
      <c r="D6" s="2" t="s">
        <v>5</v>
      </c>
      <c r="E6" s="1" t="s">
        <v>27</v>
      </c>
    </row>
    <row r="7" spans="1:8" x14ac:dyDescent="0.25">
      <c r="C7" s="1"/>
      <c r="D7" s="2"/>
      <c r="E7" s="1"/>
    </row>
    <row r="8" spans="1:8" ht="56.25" x14ac:dyDescent="0.25">
      <c r="A8" s="14" t="s">
        <v>10</v>
      </c>
      <c r="B8" s="15">
        <v>1</v>
      </c>
      <c r="C8" s="1"/>
      <c r="D8" s="14" t="s">
        <v>7</v>
      </c>
      <c r="E8" s="15" t="s">
        <v>79</v>
      </c>
      <c r="F8" s="79">
        <v>8.06</v>
      </c>
      <c r="G8" s="80">
        <v>17.8</v>
      </c>
      <c r="H8" s="24">
        <f>F8*G8</f>
        <v>143.47</v>
      </c>
    </row>
    <row r="9" spans="1:8" x14ac:dyDescent="0.25">
      <c r="B9" s="15"/>
      <c r="C9" s="1"/>
      <c r="D9" s="14"/>
      <c r="E9" s="15"/>
      <c r="F9" s="79"/>
      <c r="G9" s="80"/>
      <c r="H9" s="24"/>
    </row>
    <row r="10" spans="1:8" ht="22.5" x14ac:dyDescent="0.25">
      <c r="A10" s="14" t="s">
        <v>10</v>
      </c>
      <c r="B10" s="15">
        <v>2</v>
      </c>
      <c r="C10" s="1"/>
      <c r="D10" s="14" t="s">
        <v>25</v>
      </c>
      <c r="E10" s="15" t="s">
        <v>80</v>
      </c>
      <c r="F10" s="79">
        <v>25</v>
      </c>
      <c r="G10" s="80">
        <v>1</v>
      </c>
      <c r="H10" s="24">
        <f>F10*G10</f>
        <v>25</v>
      </c>
    </row>
    <row r="11" spans="1:8" x14ac:dyDescent="0.25">
      <c r="B11" s="15"/>
      <c r="C11" s="1"/>
      <c r="D11" s="14"/>
      <c r="E11" s="15"/>
      <c r="F11" s="79"/>
      <c r="G11" s="80"/>
      <c r="H11" s="24"/>
    </row>
    <row r="12" spans="1:8" ht="33.75" x14ac:dyDescent="0.25">
      <c r="A12" s="14" t="s">
        <v>10</v>
      </c>
      <c r="B12" s="15">
        <v>3</v>
      </c>
      <c r="C12" s="1"/>
      <c r="D12" s="14" t="s">
        <v>24</v>
      </c>
      <c r="E12" s="15" t="s">
        <v>23</v>
      </c>
      <c r="F12" s="79">
        <v>15.03</v>
      </c>
      <c r="G12" s="80">
        <v>12.72</v>
      </c>
      <c r="H12" s="24">
        <f>G12*F12</f>
        <v>191.18</v>
      </c>
    </row>
    <row r="13" spans="1:8" x14ac:dyDescent="0.25">
      <c r="B13" s="15"/>
      <c r="C13" s="1"/>
      <c r="D13" s="2"/>
      <c r="E13" s="15"/>
      <c r="F13" s="79"/>
      <c r="G13" s="80"/>
      <c r="H13" s="24"/>
    </row>
    <row r="14" spans="1:8" ht="101.25" customHeight="1" x14ac:dyDescent="0.25">
      <c r="A14" s="14" t="s">
        <v>10</v>
      </c>
      <c r="B14" s="15">
        <v>4</v>
      </c>
      <c r="C14" s="1"/>
      <c r="D14" s="14" t="s">
        <v>7</v>
      </c>
      <c r="E14" s="15" t="s">
        <v>26</v>
      </c>
      <c r="F14" s="79">
        <v>170.09</v>
      </c>
      <c r="G14" s="80">
        <v>5.4</v>
      </c>
      <c r="H14" s="24">
        <f>F14*G14</f>
        <v>918.49</v>
      </c>
    </row>
    <row r="15" spans="1:8" x14ac:dyDescent="0.25">
      <c r="B15" s="15"/>
      <c r="C15" s="1"/>
      <c r="D15" s="14"/>
      <c r="E15" s="15"/>
      <c r="F15" s="79"/>
      <c r="G15" s="80"/>
      <c r="H15" s="24"/>
    </row>
    <row r="16" spans="1:8" ht="33.75" x14ac:dyDescent="0.25">
      <c r="A16" s="14" t="s">
        <v>10</v>
      </c>
      <c r="B16" s="15">
        <v>5</v>
      </c>
      <c r="C16" s="1"/>
      <c r="D16" s="14" t="s">
        <v>7</v>
      </c>
      <c r="E16" s="15" t="s">
        <v>85</v>
      </c>
      <c r="F16" s="79">
        <v>6.51</v>
      </c>
      <c r="G16" s="80">
        <v>2.15</v>
      </c>
      <c r="H16" s="24">
        <f>F16*G16</f>
        <v>14</v>
      </c>
    </row>
    <row r="17" spans="1:8" x14ac:dyDescent="0.25">
      <c r="B17" s="15"/>
      <c r="C17" s="1"/>
      <c r="D17" s="14"/>
      <c r="E17" s="15"/>
      <c r="F17" s="79"/>
      <c r="G17" s="80"/>
      <c r="H17" s="24"/>
    </row>
    <row r="18" spans="1:8" ht="22.5" x14ac:dyDescent="0.25">
      <c r="A18" s="14" t="s">
        <v>10</v>
      </c>
      <c r="B18" s="15">
        <v>6</v>
      </c>
      <c r="C18" s="14"/>
      <c r="D18" s="14" t="s">
        <v>21</v>
      </c>
      <c r="E18" s="15" t="s">
        <v>84</v>
      </c>
      <c r="F18" s="79">
        <v>500</v>
      </c>
      <c r="G18" s="80">
        <v>1</v>
      </c>
      <c r="H18" s="24">
        <f>ROUND(ROUND(F18,2)*ROUND(G18,3),2)</f>
        <v>500</v>
      </c>
    </row>
    <row r="19" spans="1:8" x14ac:dyDescent="0.25">
      <c r="A19" s="14"/>
      <c r="B19" s="15"/>
      <c r="C19" s="14"/>
      <c r="D19" s="14"/>
      <c r="E19" s="15"/>
      <c r="F19" s="79"/>
      <c r="G19" s="80"/>
      <c r="H19" s="24"/>
    </row>
    <row r="20" spans="1:8" ht="45" x14ac:dyDescent="0.25">
      <c r="A20" s="14"/>
      <c r="B20" s="15"/>
      <c r="C20" s="14"/>
      <c r="D20" s="14" t="s">
        <v>7</v>
      </c>
      <c r="E20" s="15" t="s">
        <v>86</v>
      </c>
      <c r="F20" s="79">
        <v>14.35</v>
      </c>
      <c r="G20" s="80">
        <v>0.6</v>
      </c>
      <c r="H20" s="24">
        <f>G20*F20</f>
        <v>8.61</v>
      </c>
    </row>
    <row r="21" spans="1:8" x14ac:dyDescent="0.25">
      <c r="A21" s="14"/>
      <c r="B21" s="15"/>
      <c r="C21" s="14"/>
      <c r="D21" s="14"/>
      <c r="E21" s="15"/>
      <c r="F21" s="79"/>
      <c r="G21" s="80"/>
      <c r="H21" s="24"/>
    </row>
    <row r="22" spans="1:8" ht="22.5" x14ac:dyDescent="0.25">
      <c r="A22" s="14" t="s">
        <v>10</v>
      </c>
      <c r="B22" s="15">
        <v>7</v>
      </c>
      <c r="C22" s="16"/>
      <c r="D22" s="14" t="s">
        <v>18</v>
      </c>
      <c r="E22" s="15" t="s">
        <v>22</v>
      </c>
      <c r="F22" s="79">
        <v>1314.75</v>
      </c>
      <c r="G22" s="80">
        <v>1</v>
      </c>
      <c r="H22" s="24">
        <f>ROUND(ROUND(F22,2)*ROUND(G22,3),2)</f>
        <v>1314.75</v>
      </c>
    </row>
    <row r="23" spans="1:8" x14ac:dyDescent="0.25">
      <c r="A23" s="14"/>
      <c r="B23" s="15"/>
      <c r="C23" s="16"/>
      <c r="D23" s="14"/>
      <c r="E23" s="15"/>
      <c r="F23" s="79"/>
      <c r="G23" s="80"/>
      <c r="H23" s="24"/>
    </row>
    <row r="24" spans="1:8" ht="22.5" x14ac:dyDescent="0.25">
      <c r="A24" s="14" t="s">
        <v>10</v>
      </c>
      <c r="B24" s="15">
        <v>8</v>
      </c>
      <c r="C24" s="16"/>
      <c r="D24" s="14" t="s">
        <v>18</v>
      </c>
      <c r="E24" s="15" t="s">
        <v>30</v>
      </c>
      <c r="F24" s="79">
        <v>190</v>
      </c>
      <c r="G24" s="80">
        <v>1</v>
      </c>
      <c r="H24" s="24">
        <f>G24*F24</f>
        <v>190</v>
      </c>
    </row>
    <row r="25" spans="1:8" x14ac:dyDescent="0.25">
      <c r="A25" s="14"/>
      <c r="B25" s="15"/>
      <c r="C25" s="16"/>
      <c r="D25" s="14"/>
      <c r="E25" s="15"/>
      <c r="F25" s="25"/>
      <c r="G25" s="26"/>
      <c r="H25" s="24"/>
    </row>
    <row r="26" spans="1:8" x14ac:dyDescent="0.25">
      <c r="E26" s="17" t="s">
        <v>8</v>
      </c>
      <c r="F26" s="18"/>
      <c r="G26" s="19"/>
      <c r="H26" s="20">
        <f>SUM(H8:H25)</f>
        <v>3305.5</v>
      </c>
    </row>
    <row r="27" spans="1:8" x14ac:dyDescent="0.25">
      <c r="E27" s="1"/>
      <c r="F27" s="10"/>
      <c r="G27" s="12"/>
      <c r="H27" s="10"/>
    </row>
    <row r="28" spans="1:8" x14ac:dyDescent="0.25">
      <c r="E28" s="1"/>
      <c r="F28" s="5" t="s">
        <v>1</v>
      </c>
      <c r="G28" s="5" t="s">
        <v>2</v>
      </c>
      <c r="H28" s="5" t="s">
        <v>3</v>
      </c>
    </row>
    <row r="29" spans="1:8" x14ac:dyDescent="0.25">
      <c r="C29" s="1" t="s">
        <v>4</v>
      </c>
      <c r="D29" s="2" t="s">
        <v>5</v>
      </c>
      <c r="E29" s="1" t="s">
        <v>37</v>
      </c>
      <c r="F29" s="10"/>
      <c r="G29" s="12"/>
      <c r="H29" s="10"/>
    </row>
    <row r="30" spans="1:8" x14ac:dyDescent="0.25">
      <c r="C30" s="1" t="s">
        <v>6</v>
      </c>
      <c r="D30" s="2" t="s">
        <v>34</v>
      </c>
      <c r="E30" s="1" t="s">
        <v>76</v>
      </c>
      <c r="F30" s="10"/>
      <c r="G30" s="12"/>
      <c r="H30" s="10"/>
    </row>
    <row r="31" spans="1:8" x14ac:dyDescent="0.25">
      <c r="E31" s="1"/>
      <c r="F31" s="10"/>
      <c r="G31" s="12"/>
      <c r="H31" s="10"/>
    </row>
    <row r="32" spans="1:8" ht="48.75" customHeight="1" x14ac:dyDescent="0.25">
      <c r="A32" s="14" t="s">
        <v>11</v>
      </c>
      <c r="B32" s="15">
        <v>1</v>
      </c>
      <c r="D32" s="14" t="s">
        <v>7</v>
      </c>
      <c r="E32" s="15" t="s">
        <v>78</v>
      </c>
      <c r="F32" s="79">
        <v>39.67</v>
      </c>
      <c r="G32" s="80">
        <v>1</v>
      </c>
      <c r="H32" s="24">
        <f>F32*G32</f>
        <v>39.67</v>
      </c>
    </row>
    <row r="33" spans="1:8" x14ac:dyDescent="0.25">
      <c r="A33" s="14"/>
      <c r="B33" s="15"/>
      <c r="E33" s="15"/>
      <c r="F33" s="79"/>
      <c r="G33" s="80"/>
      <c r="H33" s="24"/>
    </row>
    <row r="34" spans="1:8" ht="45" x14ac:dyDescent="0.25">
      <c r="A34" s="14" t="s">
        <v>11</v>
      </c>
      <c r="B34" s="15">
        <v>2</v>
      </c>
      <c r="D34" s="14" t="s">
        <v>18</v>
      </c>
      <c r="E34" s="15" t="s">
        <v>77</v>
      </c>
      <c r="F34" s="79">
        <v>1000</v>
      </c>
      <c r="G34" s="80">
        <v>1</v>
      </c>
      <c r="H34" s="24">
        <f>F34*G34</f>
        <v>1000</v>
      </c>
    </row>
    <row r="35" spans="1:8" x14ac:dyDescent="0.25">
      <c r="A35" s="14"/>
      <c r="B35" s="15"/>
      <c r="E35" s="15"/>
      <c r="F35" s="79"/>
      <c r="G35" s="80"/>
      <c r="H35" s="24"/>
    </row>
    <row r="36" spans="1:8" ht="48" customHeight="1" x14ac:dyDescent="0.25">
      <c r="A36" s="14" t="s">
        <v>11</v>
      </c>
      <c r="B36" s="15">
        <v>3</v>
      </c>
      <c r="D36" s="14" t="s">
        <v>7</v>
      </c>
      <c r="E36" s="15" t="s">
        <v>28</v>
      </c>
      <c r="F36" s="79">
        <v>25.84</v>
      </c>
      <c r="G36" s="80">
        <v>8.51</v>
      </c>
      <c r="H36" s="24">
        <f>F36*G36</f>
        <v>219.9</v>
      </c>
    </row>
    <row r="37" spans="1:8" x14ac:dyDescent="0.25">
      <c r="A37" s="14"/>
      <c r="B37" s="15"/>
      <c r="E37" s="1"/>
      <c r="F37" s="79"/>
      <c r="G37" s="80"/>
      <c r="H37" s="10"/>
    </row>
    <row r="38" spans="1:8" ht="101.25" x14ac:dyDescent="0.25">
      <c r="A38" s="14" t="s">
        <v>11</v>
      </c>
      <c r="B38" s="15">
        <v>4</v>
      </c>
      <c r="D38" s="14" t="s">
        <v>7</v>
      </c>
      <c r="E38" s="15" t="s">
        <v>29</v>
      </c>
      <c r="F38" s="79">
        <v>11.37</v>
      </c>
      <c r="G38" s="80">
        <v>8.51</v>
      </c>
      <c r="H38" s="24">
        <f>G38*F38</f>
        <v>96.76</v>
      </c>
    </row>
    <row r="39" spans="1:8" x14ac:dyDescent="0.25">
      <c r="A39" s="14"/>
      <c r="D39" s="14"/>
      <c r="E39" s="15"/>
      <c r="F39" s="79"/>
      <c r="G39" s="80"/>
      <c r="H39" s="24"/>
    </row>
    <row r="40" spans="1:8" ht="56.25" x14ac:dyDescent="0.25">
      <c r="A40" s="14" t="s">
        <v>11</v>
      </c>
      <c r="B40" s="15">
        <v>5</v>
      </c>
      <c r="C40" s="16"/>
      <c r="D40" s="14" t="s">
        <v>18</v>
      </c>
      <c r="E40" s="15" t="s">
        <v>87</v>
      </c>
      <c r="F40" s="79">
        <v>1475.73</v>
      </c>
      <c r="G40" s="80">
        <v>1</v>
      </c>
      <c r="H40" s="24">
        <f>F40*G40</f>
        <v>1475.73</v>
      </c>
    </row>
    <row r="41" spans="1:8" x14ac:dyDescent="0.25">
      <c r="A41" s="14"/>
      <c r="D41" s="14"/>
      <c r="E41" s="15"/>
      <c r="F41" s="25"/>
      <c r="G41" s="26"/>
      <c r="H41" s="24"/>
    </row>
    <row r="42" spans="1:8" x14ac:dyDescent="0.25">
      <c r="A42" s="14"/>
      <c r="D42" s="14"/>
      <c r="E42" s="17" t="s">
        <v>8</v>
      </c>
      <c r="F42" s="18"/>
      <c r="G42" s="18"/>
      <c r="H42" s="20">
        <f>SUM(H32:H40)</f>
        <v>2832.06</v>
      </c>
    </row>
    <row r="43" spans="1:8" x14ac:dyDescent="0.25">
      <c r="D43" s="14"/>
      <c r="E43" s="15"/>
      <c r="F43" s="25"/>
      <c r="G43" s="26"/>
      <c r="H43" s="24"/>
    </row>
    <row r="44" spans="1:8" x14ac:dyDescent="0.25">
      <c r="D44" s="14"/>
      <c r="E44" s="15"/>
      <c r="F44" s="5" t="s">
        <v>1</v>
      </c>
      <c r="G44" s="5" t="s">
        <v>2</v>
      </c>
      <c r="H44" s="5" t="s">
        <v>3</v>
      </c>
    </row>
    <row r="45" spans="1:8" x14ac:dyDescent="0.25">
      <c r="C45" s="1" t="s">
        <v>4</v>
      </c>
      <c r="D45" s="2" t="s">
        <v>5</v>
      </c>
      <c r="E45" s="1" t="s">
        <v>37</v>
      </c>
      <c r="F45" s="10"/>
      <c r="G45" s="12"/>
      <c r="H45" s="10"/>
    </row>
    <row r="46" spans="1:8" x14ac:dyDescent="0.25">
      <c r="C46" s="1" t="s">
        <v>6</v>
      </c>
      <c r="D46" s="2" t="s">
        <v>35</v>
      </c>
      <c r="E46" s="1" t="s">
        <v>33</v>
      </c>
      <c r="F46" s="10"/>
      <c r="G46" s="12"/>
      <c r="H46" s="10"/>
    </row>
    <row r="47" spans="1:8" x14ac:dyDescent="0.25">
      <c r="E47" s="1"/>
      <c r="F47" s="25"/>
      <c r="G47" s="26"/>
      <c r="H47" s="10"/>
    </row>
    <row r="48" spans="1:8" ht="33.75" x14ac:dyDescent="0.25">
      <c r="A48" s="14" t="s">
        <v>74</v>
      </c>
      <c r="B48" s="15">
        <v>1</v>
      </c>
      <c r="C48" s="14"/>
      <c r="D48" s="14" t="s">
        <v>21</v>
      </c>
      <c r="E48" s="15" t="s">
        <v>82</v>
      </c>
      <c r="F48" s="79">
        <v>584.5</v>
      </c>
      <c r="G48" s="80">
        <v>1</v>
      </c>
      <c r="H48" s="24">
        <f t="shared" ref="H48" si="0">ROUND(ROUND(F48,2)*ROUND(G48,3),2)</f>
        <v>584.5</v>
      </c>
    </row>
    <row r="49" spans="1:11" x14ac:dyDescent="0.25">
      <c r="A49" s="14"/>
      <c r="B49" s="15"/>
      <c r="C49" s="14"/>
      <c r="D49" s="14"/>
      <c r="E49" s="15"/>
      <c r="F49" s="79"/>
      <c r="G49" s="80"/>
      <c r="H49" s="24"/>
    </row>
    <row r="50" spans="1:11" ht="78.75" x14ac:dyDescent="0.25">
      <c r="A50" s="14" t="s">
        <v>74</v>
      </c>
      <c r="B50" s="15">
        <v>2</v>
      </c>
      <c r="C50" s="14"/>
      <c r="D50" s="14" t="s">
        <v>21</v>
      </c>
      <c r="E50" s="15" t="s">
        <v>83</v>
      </c>
      <c r="F50" s="79">
        <v>18330</v>
      </c>
      <c r="G50" s="80">
        <v>1</v>
      </c>
      <c r="H50" s="24">
        <f>G50*F50</f>
        <v>18330</v>
      </c>
      <c r="K50" s="42"/>
    </row>
    <row r="51" spans="1:11" x14ac:dyDescent="0.25">
      <c r="A51" s="14"/>
      <c r="B51" s="15"/>
      <c r="C51" s="14"/>
      <c r="D51" s="14"/>
      <c r="E51" s="15"/>
      <c r="F51" s="79"/>
      <c r="G51" s="80"/>
      <c r="H51" s="24"/>
      <c r="K51" s="42"/>
    </row>
    <row r="52" spans="1:11" ht="56.25" x14ac:dyDescent="0.25">
      <c r="A52" s="14" t="s">
        <v>74</v>
      </c>
      <c r="B52" s="15">
        <v>3</v>
      </c>
      <c r="C52" s="14"/>
      <c r="D52" s="14" t="s">
        <v>7</v>
      </c>
      <c r="E52" s="15" t="s">
        <v>81</v>
      </c>
      <c r="F52" s="79">
        <v>65</v>
      </c>
      <c r="G52" s="80">
        <v>33.700000000000003</v>
      </c>
      <c r="H52" s="24">
        <f>F52*G52</f>
        <v>2190.5</v>
      </c>
    </row>
    <row r="53" spans="1:11" x14ac:dyDescent="0.25">
      <c r="A53" s="14"/>
      <c r="B53" s="15"/>
      <c r="C53" s="14"/>
      <c r="D53" s="14"/>
      <c r="F53" s="79"/>
      <c r="G53" s="80"/>
      <c r="H53" s="24"/>
    </row>
    <row r="54" spans="1:11" ht="22.5" x14ac:dyDescent="0.25">
      <c r="A54" s="14" t="s">
        <v>74</v>
      </c>
      <c r="B54" s="15">
        <v>4</v>
      </c>
      <c r="C54" s="14"/>
      <c r="D54" s="14" t="s">
        <v>21</v>
      </c>
      <c r="E54" s="15" t="s">
        <v>32</v>
      </c>
      <c r="F54" s="79">
        <v>100</v>
      </c>
      <c r="G54" s="80">
        <v>4</v>
      </c>
      <c r="H54" s="24">
        <f>F54*G54</f>
        <v>400</v>
      </c>
    </row>
    <row r="55" spans="1:11" x14ac:dyDescent="0.25">
      <c r="A55" s="14"/>
      <c r="B55" s="15"/>
      <c r="C55" s="14"/>
      <c r="D55" s="14"/>
      <c r="E55" s="15"/>
      <c r="F55" s="79"/>
      <c r="G55" s="80"/>
      <c r="H55" s="24"/>
    </row>
    <row r="56" spans="1:11" x14ac:dyDescent="0.25">
      <c r="A56" s="14" t="s">
        <v>74</v>
      </c>
      <c r="B56" s="15">
        <v>5</v>
      </c>
      <c r="D56" s="14" t="s">
        <v>18</v>
      </c>
      <c r="E56" s="15" t="s">
        <v>31</v>
      </c>
      <c r="F56" s="79">
        <v>35.47</v>
      </c>
      <c r="G56" s="80">
        <v>1</v>
      </c>
      <c r="H56" s="24">
        <f>F56*G56</f>
        <v>35.47</v>
      </c>
    </row>
    <row r="57" spans="1:11" x14ac:dyDescent="0.25">
      <c r="B57" s="15"/>
      <c r="E57" s="1"/>
      <c r="F57" s="79"/>
      <c r="G57" s="80"/>
      <c r="H57" s="10"/>
    </row>
    <row r="58" spans="1:11" ht="22.5" x14ac:dyDescent="0.25">
      <c r="A58" s="14" t="s">
        <v>74</v>
      </c>
      <c r="B58" s="15">
        <v>6</v>
      </c>
      <c r="D58" s="14" t="s">
        <v>18</v>
      </c>
      <c r="E58" s="15" t="s">
        <v>88</v>
      </c>
      <c r="F58" s="79">
        <v>550</v>
      </c>
      <c r="G58" s="80">
        <v>1</v>
      </c>
      <c r="H58" s="24">
        <f>F58*G58</f>
        <v>550</v>
      </c>
    </row>
    <row r="59" spans="1:11" x14ac:dyDescent="0.25">
      <c r="E59" s="1"/>
      <c r="F59" s="10"/>
      <c r="G59" s="12"/>
      <c r="H59" s="10"/>
    </row>
    <row r="60" spans="1:11" x14ac:dyDescent="0.25">
      <c r="E60" s="17" t="s">
        <v>8</v>
      </c>
      <c r="F60" s="18"/>
      <c r="G60" s="18"/>
      <c r="H60" s="20">
        <f>SUM(H48:H58)</f>
        <v>22090.47</v>
      </c>
    </row>
    <row r="61" spans="1:11" x14ac:dyDescent="0.25">
      <c r="G61" s="13"/>
    </row>
    <row r="62" spans="1:11" x14ac:dyDescent="0.25">
      <c r="F62" s="5" t="s">
        <v>1</v>
      </c>
      <c r="G62" s="5" t="s">
        <v>2</v>
      </c>
      <c r="H62" s="5" t="s">
        <v>3</v>
      </c>
    </row>
    <row r="63" spans="1:11" x14ac:dyDescent="0.25">
      <c r="C63" s="1" t="s">
        <v>4</v>
      </c>
      <c r="D63" s="2" t="s">
        <v>5</v>
      </c>
      <c r="E63" s="1" t="s">
        <v>37</v>
      </c>
      <c r="G63" s="13"/>
    </row>
    <row r="64" spans="1:11" x14ac:dyDescent="0.25">
      <c r="C64" s="1" t="s">
        <v>6</v>
      </c>
      <c r="D64" s="2" t="s">
        <v>36</v>
      </c>
      <c r="E64" s="1" t="s">
        <v>17</v>
      </c>
      <c r="G64" s="13"/>
    </row>
    <row r="65" spans="1:11" x14ac:dyDescent="0.25">
      <c r="C65" s="1"/>
      <c r="D65" s="2"/>
      <c r="E65" s="1"/>
      <c r="G65" s="13"/>
    </row>
    <row r="66" spans="1:11" ht="33.75" x14ac:dyDescent="0.25">
      <c r="A66" s="14" t="s">
        <v>75</v>
      </c>
      <c r="B66" s="15">
        <v>1</v>
      </c>
      <c r="C66" s="16"/>
      <c r="D66" s="14" t="s">
        <v>18</v>
      </c>
      <c r="E66" s="15" t="s">
        <v>19</v>
      </c>
      <c r="F66" s="79">
        <v>1693.68</v>
      </c>
      <c r="G66" s="80">
        <v>1</v>
      </c>
      <c r="H66" s="24">
        <f>F66*G66</f>
        <v>1693.68</v>
      </c>
      <c r="K66" s="9"/>
    </row>
    <row r="68" spans="1:11" x14ac:dyDescent="0.25">
      <c r="A68"/>
      <c r="E68" s="17" t="s">
        <v>8</v>
      </c>
      <c r="F68" s="18"/>
      <c r="G68" s="18"/>
      <c r="H68" s="20">
        <f>SUM(H66)</f>
        <v>1693.68</v>
      </c>
    </row>
    <row r="70" spans="1:11" x14ac:dyDescent="0.25">
      <c r="A70"/>
      <c r="E70" s="4" t="s">
        <v>12</v>
      </c>
      <c r="H70" s="11">
        <f>H26+H68+H60+H42</f>
        <v>29921.71</v>
      </c>
    </row>
    <row r="71" spans="1:11" x14ac:dyDescent="0.25">
      <c r="A71"/>
      <c r="E71" s="3" t="s">
        <v>20</v>
      </c>
      <c r="F71" s="6"/>
      <c r="G71" s="6"/>
      <c r="H71" s="7">
        <f>(H70*13)/100</f>
        <v>3889.82</v>
      </c>
    </row>
    <row r="72" spans="1:11" x14ac:dyDescent="0.25">
      <c r="A72"/>
      <c r="E72" s="3" t="s">
        <v>13</v>
      </c>
      <c r="F72" s="6"/>
      <c r="G72" s="6"/>
      <c r="H72" s="7">
        <f>(H70*6)/100</f>
        <v>1795.3</v>
      </c>
    </row>
    <row r="73" spans="1:11" x14ac:dyDescent="0.25">
      <c r="A73"/>
      <c r="E73" s="8" t="s">
        <v>15</v>
      </c>
      <c r="H73" s="11">
        <f>SUM(H70:H72)</f>
        <v>35606.83</v>
      </c>
    </row>
    <row r="74" spans="1:11" x14ac:dyDescent="0.25">
      <c r="A74"/>
      <c r="E74" s="3" t="s">
        <v>14</v>
      </c>
      <c r="H74" s="7">
        <f>(H73*21)/100</f>
        <v>7477.43</v>
      </c>
    </row>
    <row r="75" spans="1:11" x14ac:dyDescent="0.25">
      <c r="A75"/>
      <c r="H75" s="9"/>
    </row>
    <row r="76" spans="1:11" x14ac:dyDescent="0.25">
      <c r="A76"/>
      <c r="E76" s="21" t="s">
        <v>16</v>
      </c>
      <c r="F76" s="22"/>
      <c r="G76" s="22"/>
      <c r="H76" s="23">
        <f>H73+H74</f>
        <v>43084.26</v>
      </c>
    </row>
  </sheetData>
  <mergeCells count="1">
    <mergeCell ref="A2:H2"/>
  </mergeCells>
  <pageMargins left="0.75" right="0.75" top="0.75" bottom="0.5" header="0.5" footer="0.75"/>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showGridLines="0" zoomScaleNormal="100" zoomScaleSheetLayoutView="90" workbookViewId="0">
      <selection activeCell="B31" sqref="B31:F36"/>
    </sheetView>
  </sheetViews>
  <sheetFormatPr baseColWidth="10" defaultRowHeight="15" x14ac:dyDescent="0.25"/>
  <cols>
    <col min="4" max="4" width="26.140625" customWidth="1"/>
  </cols>
  <sheetData>
    <row r="1" spans="1:8" x14ac:dyDescent="0.25">
      <c r="A1" s="27"/>
    </row>
    <row r="5" spans="1:8" ht="15.75" thickBot="1" x14ac:dyDescent="0.3"/>
    <row r="6" spans="1:8" ht="15.75" thickBot="1" x14ac:dyDescent="0.3">
      <c r="B6" s="66" t="s">
        <v>73</v>
      </c>
      <c r="C6" s="67"/>
      <c r="D6" s="67"/>
      <c r="E6" s="67"/>
      <c r="F6" s="68"/>
      <c r="G6" s="30"/>
    </row>
    <row r="7" spans="1:8" x14ac:dyDescent="0.25">
      <c r="B7" s="63" t="s">
        <v>71</v>
      </c>
      <c r="C7" s="64"/>
      <c r="D7" s="64"/>
      <c r="E7" s="41" t="s">
        <v>58</v>
      </c>
      <c r="F7" s="37">
        <v>28.2</v>
      </c>
    </row>
    <row r="8" spans="1:8" x14ac:dyDescent="0.25">
      <c r="B8" s="45" t="s">
        <v>38</v>
      </c>
      <c r="C8" s="46"/>
      <c r="D8" s="46"/>
      <c r="E8" s="47"/>
      <c r="F8" s="40">
        <v>2.97</v>
      </c>
    </row>
    <row r="9" spans="1:8" ht="28.5" customHeight="1" thickBot="1" x14ac:dyDescent="0.3">
      <c r="B9" s="60" t="s">
        <v>39</v>
      </c>
      <c r="C9" s="61"/>
      <c r="D9" s="61"/>
      <c r="E9" s="62"/>
      <c r="F9" s="34" t="s">
        <v>62</v>
      </c>
    </row>
    <row r="10" spans="1:8" ht="15.75" thickBot="1" x14ac:dyDescent="0.3">
      <c r="B10" s="57" t="s">
        <v>40</v>
      </c>
      <c r="C10" s="58"/>
      <c r="D10" s="58"/>
      <c r="E10" s="58"/>
      <c r="F10" s="59"/>
      <c r="G10" s="28"/>
      <c r="H10" s="28"/>
    </row>
    <row r="11" spans="1:8" x14ac:dyDescent="0.25">
      <c r="B11" s="69" t="s">
        <v>41</v>
      </c>
      <c r="C11" s="70"/>
      <c r="D11" s="70"/>
      <c r="E11" s="35" t="s">
        <v>58</v>
      </c>
      <c r="F11" s="37">
        <v>26</v>
      </c>
    </row>
    <row r="12" spans="1:8" x14ac:dyDescent="0.25">
      <c r="B12" s="45" t="s">
        <v>42</v>
      </c>
      <c r="C12" s="46"/>
      <c r="D12" s="46"/>
      <c r="E12" s="47"/>
      <c r="F12" s="40">
        <v>3.49</v>
      </c>
    </row>
    <row r="13" spans="1:8" ht="29.25" customHeight="1" thickBot="1" x14ac:dyDescent="0.3">
      <c r="B13" s="60" t="s">
        <v>39</v>
      </c>
      <c r="C13" s="61"/>
      <c r="D13" s="61"/>
      <c r="E13" s="62"/>
      <c r="F13" s="34" t="s">
        <v>63</v>
      </c>
    </row>
    <row r="14" spans="1:8" ht="15.75" thickBot="1" x14ac:dyDescent="0.3">
      <c r="B14" s="57" t="s">
        <v>43</v>
      </c>
      <c r="C14" s="58"/>
      <c r="D14" s="58"/>
      <c r="E14" s="58"/>
      <c r="F14" s="59"/>
      <c r="G14" s="29"/>
      <c r="H14" s="28"/>
    </row>
    <row r="15" spans="1:8" ht="15" customHeight="1" x14ac:dyDescent="0.25">
      <c r="B15" s="63" t="s">
        <v>44</v>
      </c>
      <c r="C15" s="64"/>
      <c r="D15" s="64"/>
      <c r="E15" s="65"/>
      <c r="F15" s="36">
        <v>4.71</v>
      </c>
      <c r="H15" s="31"/>
    </row>
    <row r="16" spans="1:8" x14ac:dyDescent="0.25">
      <c r="B16" s="69" t="s">
        <v>45</v>
      </c>
      <c r="C16" s="70"/>
      <c r="D16" s="70"/>
      <c r="E16" s="33" t="s">
        <v>9</v>
      </c>
      <c r="F16" s="36">
        <v>180</v>
      </c>
      <c r="H16" s="31"/>
    </row>
    <row r="17" spans="2:8" ht="15" customHeight="1" x14ac:dyDescent="0.25">
      <c r="B17" s="45" t="s">
        <v>46</v>
      </c>
      <c r="C17" s="46"/>
      <c r="D17" s="46"/>
      <c r="E17" s="47"/>
      <c r="F17" s="36">
        <v>3.5</v>
      </c>
      <c r="H17" s="31"/>
    </row>
    <row r="18" spans="2:8" ht="15.75" thickBot="1" x14ac:dyDescent="0.3">
      <c r="B18" s="69" t="s">
        <v>59</v>
      </c>
      <c r="C18" s="70"/>
      <c r="D18" s="70"/>
      <c r="E18" s="33" t="s">
        <v>9</v>
      </c>
      <c r="F18" s="36">
        <v>137</v>
      </c>
      <c r="H18" s="31"/>
    </row>
    <row r="19" spans="2:8" ht="15.75" thickBot="1" x14ac:dyDescent="0.3">
      <c r="B19" s="57" t="s">
        <v>47</v>
      </c>
      <c r="C19" s="58"/>
      <c r="D19" s="58"/>
      <c r="E19" s="58"/>
      <c r="F19" s="59"/>
      <c r="G19" s="29"/>
      <c r="H19" s="32"/>
    </row>
    <row r="20" spans="2:8" x14ac:dyDescent="0.25">
      <c r="B20" s="69" t="s">
        <v>48</v>
      </c>
      <c r="C20" s="70"/>
      <c r="D20" s="76"/>
      <c r="E20" s="73" t="s">
        <v>58</v>
      </c>
      <c r="F20" s="36" t="s">
        <v>64</v>
      </c>
      <c r="H20" s="32"/>
    </row>
    <row r="21" spans="2:8" x14ac:dyDescent="0.25">
      <c r="B21" s="54" t="s">
        <v>49</v>
      </c>
      <c r="C21" s="55"/>
      <c r="D21" s="56"/>
      <c r="E21" s="73"/>
      <c r="F21" s="36" t="s">
        <v>65</v>
      </c>
    </row>
    <row r="22" spans="2:8" x14ac:dyDescent="0.25">
      <c r="B22" s="54" t="s">
        <v>50</v>
      </c>
      <c r="C22" s="55"/>
      <c r="D22" s="56"/>
      <c r="E22" s="73"/>
      <c r="F22" s="36" t="s">
        <v>65</v>
      </c>
    </row>
    <row r="23" spans="2:8" ht="30" customHeight="1" thickBot="1" x14ac:dyDescent="0.3">
      <c r="B23" s="48" t="s">
        <v>51</v>
      </c>
      <c r="C23" s="49"/>
      <c r="D23" s="50"/>
      <c r="E23" s="73"/>
      <c r="F23" s="36">
        <v>59</v>
      </c>
    </row>
    <row r="24" spans="2:8" ht="15.75" thickBot="1" x14ac:dyDescent="0.3">
      <c r="B24" s="57" t="s">
        <v>52</v>
      </c>
      <c r="C24" s="58"/>
      <c r="D24" s="58"/>
      <c r="E24" s="58"/>
      <c r="F24" s="59"/>
      <c r="G24" s="29"/>
    </row>
    <row r="25" spans="2:8" x14ac:dyDescent="0.25">
      <c r="B25" s="51" t="s">
        <v>53</v>
      </c>
      <c r="C25" s="52"/>
      <c r="D25" s="53"/>
      <c r="E25" s="74" t="s">
        <v>60</v>
      </c>
      <c r="F25" s="38">
        <v>5700</v>
      </c>
    </row>
    <row r="26" spans="2:8" ht="15.75" thickBot="1" x14ac:dyDescent="0.3">
      <c r="B26" s="77" t="s">
        <v>54</v>
      </c>
      <c r="C26" s="78"/>
      <c r="D26" s="78"/>
      <c r="E26" s="74"/>
      <c r="F26" s="38">
        <v>6800</v>
      </c>
    </row>
    <row r="27" spans="2:8" ht="15.75" thickBot="1" x14ac:dyDescent="0.3">
      <c r="B27" s="57" t="s">
        <v>55</v>
      </c>
      <c r="C27" s="58"/>
      <c r="D27" s="58"/>
      <c r="E27" s="58"/>
      <c r="F27" s="59"/>
      <c r="G27" s="29"/>
    </row>
    <row r="28" spans="2:8" x14ac:dyDescent="0.25">
      <c r="B28" s="51" t="s">
        <v>56</v>
      </c>
      <c r="C28" s="52"/>
      <c r="D28" s="53"/>
      <c r="E28" s="74" t="s">
        <v>61</v>
      </c>
      <c r="F28" s="36">
        <v>81</v>
      </c>
    </row>
    <row r="29" spans="2:8" ht="29.25" customHeight="1" x14ac:dyDescent="0.25">
      <c r="B29" s="54" t="s">
        <v>57</v>
      </c>
      <c r="C29" s="55"/>
      <c r="D29" s="56"/>
      <c r="E29" s="75"/>
      <c r="F29" s="37">
        <v>80.400000000000006</v>
      </c>
    </row>
    <row r="31" spans="2:8" ht="12" customHeight="1" x14ac:dyDescent="0.25">
      <c r="B31" s="44" t="s">
        <v>66</v>
      </c>
      <c r="C31" s="44"/>
      <c r="D31" s="44"/>
      <c r="E31" s="44"/>
      <c r="F31" s="44"/>
    </row>
    <row r="32" spans="2:8" ht="12.75" customHeight="1" x14ac:dyDescent="0.25">
      <c r="B32" s="44" t="s">
        <v>67</v>
      </c>
      <c r="C32" s="44"/>
      <c r="D32" s="44"/>
      <c r="E32" s="44"/>
      <c r="F32" s="44"/>
    </row>
    <row r="33" spans="2:6" ht="12.75" customHeight="1" x14ac:dyDescent="0.25">
      <c r="B33" s="71" t="s">
        <v>69</v>
      </c>
      <c r="C33" s="71"/>
      <c r="D33" s="71"/>
      <c r="E33" s="71"/>
      <c r="F33" s="71"/>
    </row>
    <row r="34" spans="2:6" ht="24" customHeight="1" x14ac:dyDescent="0.25">
      <c r="B34" s="72" t="s">
        <v>70</v>
      </c>
      <c r="C34" s="72"/>
      <c r="D34" s="72"/>
      <c r="E34" s="72"/>
      <c r="F34" s="72"/>
    </row>
    <row r="35" spans="2:6" ht="12.75" customHeight="1" x14ac:dyDescent="0.25">
      <c r="B35" s="72" t="s">
        <v>68</v>
      </c>
      <c r="C35" s="72"/>
      <c r="D35" s="72"/>
      <c r="E35" s="72"/>
      <c r="F35" s="72"/>
    </row>
    <row r="36" spans="2:6" ht="25.5" customHeight="1" x14ac:dyDescent="0.25">
      <c r="B36" s="72" t="s">
        <v>72</v>
      </c>
      <c r="C36" s="72"/>
      <c r="D36" s="72"/>
      <c r="E36" s="72"/>
      <c r="F36" s="72"/>
    </row>
    <row r="37" spans="2:6" ht="15.75" x14ac:dyDescent="0.25">
      <c r="B37" s="39"/>
    </row>
  </sheetData>
  <mergeCells count="33">
    <mergeCell ref="B36:F36"/>
    <mergeCell ref="B35:F35"/>
    <mergeCell ref="B13:E13"/>
    <mergeCell ref="B27:F27"/>
    <mergeCell ref="E20:E23"/>
    <mergeCell ref="E25:E26"/>
    <mergeCell ref="E28:E29"/>
    <mergeCell ref="B16:D16"/>
    <mergeCell ref="B20:D20"/>
    <mergeCell ref="B25:D25"/>
    <mergeCell ref="B26:D26"/>
    <mergeCell ref="B18:D18"/>
    <mergeCell ref="B7:D7"/>
    <mergeCell ref="B6:F6"/>
    <mergeCell ref="B11:D11"/>
    <mergeCell ref="B33:F33"/>
    <mergeCell ref="B34:F34"/>
    <mergeCell ref="B31:F31"/>
    <mergeCell ref="B32:F32"/>
    <mergeCell ref="B12:E12"/>
    <mergeCell ref="B8:E8"/>
    <mergeCell ref="B23:D23"/>
    <mergeCell ref="B28:D28"/>
    <mergeCell ref="B29:D29"/>
    <mergeCell ref="B24:F24"/>
    <mergeCell ref="B10:F10"/>
    <mergeCell ref="B14:F14"/>
    <mergeCell ref="B19:F19"/>
    <mergeCell ref="B9:E9"/>
    <mergeCell ref="B21:D21"/>
    <mergeCell ref="B22:D22"/>
    <mergeCell ref="B15:E15"/>
    <mergeCell ref="B17:E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T-PRES</vt:lpstr>
      <vt:lpstr>Hoja1</vt:lpstr>
      <vt:lpstr>Hoja1!Área_de_impresión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Pascual del P  Alvaro MANTENIMENTS</dc:creator>
  <cp:lastModifiedBy>Pascual del P  Alvaro MANTENIMENTS</cp:lastModifiedBy>
  <cp:lastPrinted>2022-06-14T09:59:03Z</cp:lastPrinted>
  <dcterms:created xsi:type="dcterms:W3CDTF">2019-07-17T10:20:55Z</dcterms:created>
  <dcterms:modified xsi:type="dcterms:W3CDTF">2022-07-22T11:48:21Z</dcterms:modified>
</cp:coreProperties>
</file>