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EXPEDIENTS VIRTUALS 2023\OTU_2023_87 POS sub material elèctric LOG\Plecs\PCAP\Annexos\"/>
    </mc:Choice>
  </mc:AlternateContent>
  <bookViews>
    <workbookView xWindow="0" yWindow="0" windowWidth="19200" windowHeight="11295"/>
  </bookViews>
  <sheets>
    <sheet name="MATERIAL" sheetId="2" r:id="rId1"/>
  </sheets>
  <definedNames>
    <definedName name="_xlnm.Print_Titles" localSheetId="0">MATERIAL!$20:$20</definedName>
  </definedNames>
  <calcPr calcId="152511"/>
</workbook>
</file>

<file path=xl/calcChain.xml><?xml version="1.0" encoding="utf-8"?>
<calcChain xmlns="http://schemas.openxmlformats.org/spreadsheetml/2006/main">
  <c r="H22" i="2" l="1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21" i="2"/>
  <c r="H84" i="2" l="1"/>
  <c r="H85" i="2" s="1"/>
  <c r="H86" i="2" s="1"/>
  <c r="F35" i="2" l="1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21" i="2"/>
  <c r="F84" i="2" l="1"/>
  <c r="F85" i="2" s="1"/>
  <c r="F86" i="2" l="1"/>
</calcChain>
</file>

<file path=xl/sharedStrings.xml><?xml version="1.0" encoding="utf-8"?>
<sst xmlns="http://schemas.openxmlformats.org/spreadsheetml/2006/main" count="213" uniqueCount="145">
  <si>
    <t>Codi</t>
  </si>
  <si>
    <t>Descripció material</t>
  </si>
  <si>
    <t>Unitats de mesura</t>
  </si>
  <si>
    <t>Unitats de consum anual</t>
  </si>
  <si>
    <t>Preu unitari</t>
  </si>
  <si>
    <t>LAMPADA LED ESFERICA 5W. E-27 3000K</t>
  </si>
  <si>
    <t>UD</t>
  </si>
  <si>
    <t>E040302</t>
  </si>
  <si>
    <t>CABLE ELÈCTRIC AFUMEX 1 X 1,5</t>
  </si>
  <si>
    <t>M</t>
  </si>
  <si>
    <t>E040303</t>
  </si>
  <si>
    <t>CABLE ELÈCTRIC AFUMEX 1 X 2,5</t>
  </si>
  <si>
    <t>E040305</t>
  </si>
  <si>
    <t>CABLE ELÈCTRIC AFUMEX 1 X 6</t>
  </si>
  <si>
    <t>E040306</t>
  </si>
  <si>
    <t>CABLE ELÈCTRIC AFUMEX 1 X 10</t>
  </si>
  <si>
    <t>E040311</t>
  </si>
  <si>
    <t>CABLE MANEGA 3X2.5</t>
  </si>
  <si>
    <t>E040320</t>
  </si>
  <si>
    <t>CABLE AFUMEX 3X1.5</t>
  </si>
  <si>
    <t>E040322</t>
  </si>
  <si>
    <t>MTS.CABLE RV-K0, 6/1KV 5G10 LIBRE HALOGENOS</t>
  </si>
  <si>
    <t>E050702</t>
  </si>
  <si>
    <t>CAIXA ENCASTAR  QUADRADA UNIVERSAL</t>
  </si>
  <si>
    <t>E060201</t>
  </si>
  <si>
    <t>CLAVILLES SCHUKO COMA REF. 1409-190 NEGRA</t>
  </si>
  <si>
    <t>E060202</t>
  </si>
  <si>
    <t>CLAVILLES SCHUKO COMA CURVA</t>
  </si>
  <si>
    <t>E090109</t>
  </si>
  <si>
    <t>FLUORESCENT 58/83</t>
  </si>
  <si>
    <t>E090125</t>
  </si>
  <si>
    <t>E090126</t>
  </si>
  <si>
    <t>E090127</t>
  </si>
  <si>
    <t>E090203</t>
  </si>
  <si>
    <t>PORTAFLUORESCEN STUC.175C</t>
  </si>
  <si>
    <t>E090204</t>
  </si>
  <si>
    <t>PORTAFLUORES-STUCCHI 175-S</t>
  </si>
  <si>
    <t>E100106</t>
  </si>
  <si>
    <t>FOCO EMPOTRAR LED RD-P-15 3000K 20W DIAMETRO 240MM 1620LM</t>
  </si>
  <si>
    <t>E110104</t>
  </si>
  <si>
    <t>GRAPES 1 POTA 16</t>
  </si>
  <si>
    <t>E110106</t>
  </si>
  <si>
    <t>GRAPES 1 POTA 20</t>
  </si>
  <si>
    <t>E110211</t>
  </si>
  <si>
    <t>GRAPES 2 POTES 32</t>
  </si>
  <si>
    <t>E110301</t>
  </si>
  <si>
    <t>GRAPES JAVELINA GC 40</t>
  </si>
  <si>
    <t>E120101</t>
  </si>
  <si>
    <t>ENCEBADORS S-2</t>
  </si>
  <si>
    <t>E120102</t>
  </si>
  <si>
    <t>ENCEBADORS S-10</t>
  </si>
  <si>
    <t>E140106</t>
  </si>
  <si>
    <t>LÀMPADES HALÒGENES 220V. 120w.119mm. 85216500</t>
  </si>
  <si>
    <t>E140801</t>
  </si>
  <si>
    <t>E140803</t>
  </si>
  <si>
    <t>E140805</t>
  </si>
  <si>
    <t>E140806</t>
  </si>
  <si>
    <t>E140807</t>
  </si>
  <si>
    <t>E140904</t>
  </si>
  <si>
    <t>LAMPADES. LED LINEAL 10W 220V R75 118M/M 950LM 2700K LIN-360-10-27 (BARRA)</t>
  </si>
  <si>
    <t>E140906</t>
  </si>
  <si>
    <t>BOMBETES LED 10W E27 840 3000k LLUM CALIDA</t>
  </si>
  <si>
    <t>E140907</t>
  </si>
  <si>
    <t>BOMBETA LED 15W E-27  840</t>
  </si>
  <si>
    <t>E140908</t>
  </si>
  <si>
    <t>BOMBETA LED 10W E-27  840Lm 5000 k LLUM FREDA</t>
  </si>
  <si>
    <t>E140909</t>
  </si>
  <si>
    <t>LED LINEAL 5W Ref- LIN 360-5 AC220-240v  450lm</t>
  </si>
  <si>
    <t>E150201</t>
  </si>
  <si>
    <t>E150203</t>
  </si>
  <si>
    <t>E170202</t>
  </si>
  <si>
    <t>REACTÀNCIA 220V. 40W.</t>
  </si>
  <si>
    <t>E170203</t>
  </si>
  <si>
    <t>REACTÀNCIA 220V. 65W.</t>
  </si>
  <si>
    <t>E180101</t>
  </si>
  <si>
    <t>REGLETA CONEX.12P 6mm NAT.   CORTE FACIL</t>
  </si>
  <si>
    <t>E180102</t>
  </si>
  <si>
    <t>REGLETA CONEX.12P 10mm NAT. CORTE FACIL</t>
  </si>
  <si>
    <t>E200101</t>
  </si>
  <si>
    <t xml:space="preserve">CINTA AILLANT 19mmx25 m </t>
  </si>
  <si>
    <t>E200308</t>
  </si>
  <si>
    <t>M021309</t>
  </si>
  <si>
    <t>E090128</t>
  </si>
  <si>
    <t>E090129</t>
  </si>
  <si>
    <t>E090130</t>
  </si>
  <si>
    <t>E100115</t>
  </si>
  <si>
    <t>E100113</t>
  </si>
  <si>
    <t>E100112</t>
  </si>
  <si>
    <t>FOCO DOWNLIGTHT  LED/4000K  18W WHITE  DIAMETRE 224.00</t>
  </si>
  <si>
    <t xml:space="preserve">ANELLA (AROS ) DOWNLIGTH  LED </t>
  </si>
  <si>
    <t>E100116</t>
  </si>
  <si>
    <t>LAMPADES. LED LINEAL 10W 220V R75 118M/M 950LM 3000K LIN-360-10-27 (BARRA)</t>
  </si>
  <si>
    <t>E140905</t>
  </si>
  <si>
    <t>DICROICAS LED  5.5 W  3000K GU10</t>
  </si>
  <si>
    <t>DICROICAS LED  5.5 W  3000K GU5.3 12-30V</t>
  </si>
  <si>
    <t>E140911</t>
  </si>
  <si>
    <t>E130101</t>
  </si>
  <si>
    <t>E130102</t>
  </si>
  <si>
    <t>E130103</t>
  </si>
  <si>
    <t>E130104</t>
  </si>
  <si>
    <t>E020702</t>
  </si>
  <si>
    <t>FLUORESCENTS  18 W/840</t>
  </si>
  <si>
    <t>FLUORESCENTS  36W/840</t>
  </si>
  <si>
    <t>FLUORESCENTS   58W/840</t>
  </si>
  <si>
    <t>LÀMPADES PL-S 9    2P.</t>
  </si>
  <si>
    <t>LÀMPADES PL-C 13 2P.</t>
  </si>
  <si>
    <t>LÀMPADES  PLC-26W-84º 2P.</t>
  </si>
  <si>
    <t>LÀMPADES  PL-C 18W. 84º  2P.</t>
  </si>
  <si>
    <t>LÀMPADES   PL-C  4 PATAS 26W/840</t>
  </si>
  <si>
    <t>LUMM EMERGENCIA   616 08 1X6W-200Lm URA21 LED</t>
  </si>
  <si>
    <t>LUM.EMERG. LD N1 BL.</t>
  </si>
  <si>
    <t>CARGOLS GALVANIZATS Nº32</t>
  </si>
  <si>
    <t>APLIC  RODO  LED  12W 800 Lumens WARM WHITE 3000K</t>
  </si>
  <si>
    <t>CAMPANA LED  3.5 100W 4000K NG IRCI 10048</t>
  </si>
  <si>
    <t>2023 Previsió anual
 (IVA exclòs)</t>
  </si>
  <si>
    <t>Subtotal</t>
  </si>
  <si>
    <t xml:space="preserve">Total previsió </t>
  </si>
  <si>
    <t>E180214</t>
  </si>
  <si>
    <t>REGLETA CON REACTANCIA ELECTRONICA 2X36</t>
  </si>
  <si>
    <t>E200315</t>
  </si>
  <si>
    <t>BRIDES 4,8x3,60 NEGRES</t>
  </si>
  <si>
    <t>BRIDES NEGRES PLASTIC 7,80x8,8</t>
  </si>
  <si>
    <t xml:space="preserve">INTERRUPTOR DIFERENCIAL 2 P. 40A/3000 AC </t>
  </si>
  <si>
    <t xml:space="preserve">INTERRUPTOR DIFERENCIAL 4 P. 40A/ 300m </t>
  </si>
  <si>
    <t>INTERRUPTOR DIFERENCIAL 4 P. 63A/30</t>
  </si>
  <si>
    <t>INTERRUPTOR DIFERENCIAL 4P. 63A/300MA.</t>
  </si>
  <si>
    <t xml:space="preserve">21% IVA </t>
  </si>
  <si>
    <t>MASTER LEDtube 1200mm HO 12.5W 840 T8</t>
  </si>
  <si>
    <t>MASTER LEDtube 600mm HO 8W 840 T8</t>
  </si>
  <si>
    <t>MASTER LEDtube 1500mm HO 18.2W 840 T8</t>
  </si>
  <si>
    <t>OFERTA ECONÒMICA</t>
  </si>
  <si>
    <t>Oferta econòmica</t>
  </si>
  <si>
    <t>Import (IVA exclòs)</t>
  </si>
  <si>
    <t>Annex 4</t>
  </si>
  <si>
    <t>1) En relació als criteris d’adjudicació avaluables mitjançant l’aplicació de fórmules que preveu el Plec de clàusules administratives particulars fa constar que l’oferta presentada es desglossa conforme el següent:</t>
  </si>
  <si>
    <r>
      <t>a)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0"/>
        <color rgb="FF000000"/>
        <rFont val="Arial"/>
        <family val="2"/>
      </rPr>
      <t>Criteri 1: Baixa econòmica. Import ofertat del pressupost estimatiu de la despesa anual</t>
    </r>
  </si>
  <si>
    <t xml:space="preserve">b) Criteri 2: Percentatge de descompte mínim sobre els preus dels productes del catàleg aportat del licitador i no relacionats en l’annex I del PPT. </t>
  </si>
  <si>
    <t>Ofereix un percentatge de descompte de</t>
  </si>
  <si>
    <t>L’empresa adjudicatària haurà de mantenir el preus oferts durant tota la vigència del contracte (incloses les seves possibles pròrrogues).</t>
  </si>
  <si>
    <t>2) En relació a la declaració responsable a mantenir el estoc dels productes de l’annex 1 del PPT:</t>
  </si>
  <si>
    <t xml:space="preserve">  , a data de signatura electrònica</t>
  </si>
  <si>
    <t>Signat,</t>
  </si>
  <si>
    <t>En el cas que l’empresa</t>
  </si>
  <si>
    <r>
      <t xml:space="preserve"> resultés adjudicatària del contracte anomenat</t>
    </r>
    <r>
      <rPr>
        <b/>
        <sz val="10"/>
        <color theme="1"/>
        <rFont val="Arial"/>
        <family val="2"/>
      </rPr>
      <t xml:space="preserve">, “Subministrament de material de sanejament i sanitari per cobrir les necessitats de diferents serveis”, </t>
    </r>
    <r>
      <rPr>
        <sz val="10"/>
        <color theme="1"/>
        <rFont val="Arial"/>
        <family val="2"/>
      </rPr>
      <t>es compromet a mantenir en estoc permanent, durant tot el període del contracte, els productes relacionats en l’annex 1 del PPT (Plec de prescripcions tècniques)</t>
    </r>
    <r>
      <rPr>
        <sz val="10"/>
        <color rgb="FF000000"/>
        <rFont val="Arial"/>
        <family val="2"/>
      </rPr>
      <t>.</t>
    </r>
  </si>
  <si>
    <t xml:space="preserve">En/na  , amb NIF , en qualitat de   i en nom i representació de la societat   , amb CIF _____________________________ i domiciliada a________________________________     , segons escriptura pública autoritzada davant Notari/a___________________  , en data________________  i amb número de protocol___________________________ , assabentat de l’anunci publicat en data   en el perfil del contractant de l’Ajuntament de Sabadell i de les condicions i requisits que s’exigeixen per a l’adjudicació del contracte anomenat “Subministrament de material elèctric per cobrir les necessitats de diferents serveis” concorre a aquest procediment i es compromet, en cas de ser seleccionada la seva oferta, a l’execució del contracte amb estricta subjecció al plec de clàusules administratives particulars, al plec de condicions tècniques particulars i la resta de documentació que forma part de la licitació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</si>
</sst>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0.000"/>
    <numFmt numFmtId="165" formatCode="#,##0.00\ &quot;€&quot;"/>
    <numFmt numFmtId="166" formatCode="#,##0.00\ &quot;€&quot;;[Red]#,##0.00\ &quot;€&quot;"/>
    <numFmt numFmtId="167" formatCode="#,##0.00\ _€"/>
    <numFmt numFmtId="168" formatCode="_-* #,##0.00\ [$€-C0A]_-;\-* #,##0.00\ [$€-C0A]_-;_-* &quot;-&quot;??\ [$€-C0A]_-;_-@_-"/>
  </numFmts>
  <fonts count="1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name val="Calibri"/>
      <family val="2"/>
    </font>
    <font>
      <b/>
      <sz val="10"/>
      <color indexed="8"/>
      <name val="Arial"/>
      <family val="2"/>
    </font>
    <font>
      <b/>
      <sz val="10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Docs-Calibri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u/>
      <sz val="12"/>
      <color indexed="8"/>
      <name val="Arial"/>
      <family val="2"/>
    </font>
    <font>
      <b/>
      <sz val="11"/>
      <color indexed="8"/>
      <name val="Arial"/>
      <family val="2"/>
    </font>
    <font>
      <b/>
      <sz val="10"/>
      <color rgb="FF000000"/>
      <name val="Arial"/>
      <family val="2"/>
    </font>
    <font>
      <b/>
      <sz val="7"/>
      <color rgb="FF000000"/>
      <name val="Times New Roman"/>
      <family val="1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56">
    <xf numFmtId="0" fontId="0" fillId="0" borderId="0" xfId="0"/>
    <xf numFmtId="0" fontId="13" fillId="0" borderId="0" xfId="0" applyFont="1" applyAlignment="1" applyProtection="1">
      <alignment horizontal="left"/>
      <protection locked="0"/>
    </xf>
    <xf numFmtId="0" fontId="0" fillId="0" borderId="0" xfId="0" applyProtection="1">
      <protection locked="0"/>
    </xf>
    <xf numFmtId="0" fontId="5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left"/>
      <protection locked="0"/>
    </xf>
    <xf numFmtId="0" fontId="5" fillId="0" borderId="0" xfId="0" applyFont="1" applyAlignment="1" applyProtection="1">
      <alignment horizontal="justify" vertical="justify" wrapText="1"/>
      <protection locked="0"/>
    </xf>
    <xf numFmtId="0" fontId="0" fillId="0" borderId="0" xfId="0" applyAlignment="1" applyProtection="1">
      <alignment horizontal="justify" vertical="justify" wrapText="1"/>
      <protection locked="0"/>
    </xf>
    <xf numFmtId="168" fontId="0" fillId="0" borderId="1" xfId="1" applyNumberFormat="1" applyFont="1" applyBorder="1" applyAlignment="1" applyProtection="1">
      <alignment wrapText="1"/>
      <protection locked="0"/>
    </xf>
    <xf numFmtId="168" fontId="0" fillId="3" borderId="1" xfId="1" applyNumberFormat="1" applyFont="1" applyFill="1" applyBorder="1" applyAlignment="1" applyProtection="1">
      <alignment wrapText="1"/>
      <protection locked="0"/>
    </xf>
    <xf numFmtId="0" fontId="17" fillId="3" borderId="0" xfId="0" applyFont="1" applyFill="1" applyAlignment="1" applyProtection="1">
      <alignment horizontal="center"/>
      <protection locked="0"/>
    </xf>
    <xf numFmtId="0" fontId="5" fillId="0" borderId="0" xfId="0" applyFont="1" applyAlignment="1" applyProtection="1">
      <alignment horizontal="justify" vertical="justify" wrapText="1"/>
      <protection locked="0"/>
    </xf>
    <xf numFmtId="0" fontId="0" fillId="0" borderId="0" xfId="0" applyAlignment="1" applyProtection="1">
      <alignment horizontal="justify" vertical="justify" wrapText="1"/>
      <protection locked="0"/>
    </xf>
    <xf numFmtId="0" fontId="5" fillId="0" borderId="0" xfId="0" applyFont="1" applyAlignment="1" applyProtection="1">
      <alignment horizontal="justify" vertical="justify" wrapText="1"/>
    </xf>
    <xf numFmtId="0" fontId="0" fillId="0" borderId="0" xfId="0" applyAlignment="1" applyProtection="1">
      <alignment horizontal="justify" vertical="justify" wrapText="1"/>
    </xf>
    <xf numFmtId="0" fontId="5" fillId="0" borderId="0" xfId="0" applyFont="1" applyAlignment="1" applyProtection="1">
      <alignment vertical="center" wrapText="1"/>
    </xf>
    <xf numFmtId="0" fontId="0" fillId="0" borderId="0" xfId="0" applyAlignment="1" applyProtection="1">
      <alignment vertical="center" wrapText="1"/>
    </xf>
    <xf numFmtId="0" fontId="15" fillId="0" borderId="0" xfId="0" applyFont="1" applyAlignment="1" applyProtection="1">
      <alignment horizontal="left" vertical="center"/>
    </xf>
    <xf numFmtId="0" fontId="0" fillId="0" borderId="0" xfId="0" applyProtection="1"/>
    <xf numFmtId="0" fontId="2" fillId="3" borderId="1" xfId="0" applyFont="1" applyFill="1" applyBorder="1" applyAlignment="1" applyProtection="1">
      <alignment horizontal="center" vertical="center" wrapText="1"/>
    </xf>
    <xf numFmtId="164" fontId="2" fillId="3" borderId="1" xfId="0" applyNumberFormat="1" applyFont="1" applyFill="1" applyBorder="1" applyAlignment="1" applyProtection="1">
      <alignment vertical="center"/>
    </xf>
    <xf numFmtId="167" fontId="2" fillId="3" borderId="7" xfId="1" applyNumberFormat="1" applyFont="1" applyFill="1" applyBorder="1" applyAlignment="1" applyProtection="1">
      <alignment horizontal="center" vertical="center" wrapText="1"/>
    </xf>
    <xf numFmtId="9" fontId="8" fillId="3" borderId="1" xfId="0" applyNumberFormat="1" applyFont="1" applyFill="1" applyBorder="1" applyAlignment="1" applyProtection="1">
      <alignment wrapText="1"/>
    </xf>
    <xf numFmtId="0" fontId="9" fillId="0" borderId="1" xfId="0" applyFont="1" applyBorder="1" applyAlignment="1" applyProtection="1">
      <alignment wrapText="1"/>
    </xf>
    <xf numFmtId="0" fontId="1" fillId="0" borderId="1" xfId="0" applyFont="1" applyBorder="1" applyAlignment="1" applyProtection="1">
      <alignment wrapText="1"/>
    </xf>
    <xf numFmtId="0" fontId="3" fillId="0" borderId="1" xfId="0" applyFont="1" applyBorder="1" applyAlignment="1" applyProtection="1">
      <alignment wrapText="1"/>
    </xf>
    <xf numFmtId="3" fontId="1" fillId="0" borderId="1" xfId="0" applyNumberFormat="1" applyFont="1" applyBorder="1" applyAlignment="1" applyProtection="1">
      <alignment horizontal="right" wrapText="1"/>
    </xf>
    <xf numFmtId="166" fontId="0" fillId="0" borderId="1" xfId="0" applyNumberFormat="1" applyBorder="1" applyAlignment="1" applyProtection="1">
      <alignment wrapText="1"/>
    </xf>
    <xf numFmtId="165" fontId="0" fillId="0" borderId="7" xfId="0" applyNumberFormat="1" applyBorder="1" applyAlignment="1" applyProtection="1">
      <alignment wrapText="1"/>
    </xf>
    <xf numFmtId="3" fontId="1" fillId="2" borderId="1" xfId="0" applyNumberFormat="1" applyFont="1" applyFill="1" applyBorder="1" applyAlignment="1" applyProtection="1">
      <alignment horizontal="right" wrapText="1"/>
    </xf>
    <xf numFmtId="0" fontId="4" fillId="0" borderId="1" xfId="0" applyFont="1" applyBorder="1" applyAlignment="1" applyProtection="1">
      <alignment wrapText="1"/>
    </xf>
    <xf numFmtId="3" fontId="4" fillId="2" borderId="1" xfId="0" applyNumberFormat="1" applyFont="1" applyFill="1" applyBorder="1" applyAlignment="1" applyProtection="1">
      <alignment horizontal="right" wrapText="1"/>
    </xf>
    <xf numFmtId="3" fontId="4" fillId="0" borderId="1" xfId="0" applyNumberFormat="1" applyFont="1" applyBorder="1" applyAlignment="1" applyProtection="1">
      <alignment horizontal="right" wrapText="1"/>
    </xf>
    <xf numFmtId="166" fontId="0" fillId="2" borderId="1" xfId="0" applyNumberFormat="1" applyFill="1" applyBorder="1" applyAlignment="1" applyProtection="1">
      <alignment wrapText="1"/>
    </xf>
    <xf numFmtId="0" fontId="0" fillId="0" borderId="1" xfId="0" applyBorder="1" applyAlignment="1" applyProtection="1">
      <alignment vertical="center" wrapText="1"/>
    </xf>
    <xf numFmtId="3" fontId="1" fillId="0" borderId="1" xfId="0" applyNumberFormat="1" applyFont="1" applyBorder="1" applyAlignment="1" applyProtection="1">
      <alignment wrapText="1"/>
    </xf>
    <xf numFmtId="0" fontId="0" fillId="0" borderId="0" xfId="0" applyAlignment="1" applyProtection="1">
      <alignment wrapText="1"/>
    </xf>
    <xf numFmtId="0" fontId="2" fillId="0" borderId="2" xfId="0" applyFont="1" applyFill="1" applyBorder="1" applyAlignment="1" applyProtection="1">
      <alignment wrapText="1"/>
    </xf>
    <xf numFmtId="168" fontId="8" fillId="0" borderId="6" xfId="0" applyNumberFormat="1" applyFont="1" applyBorder="1" applyAlignment="1" applyProtection="1">
      <alignment wrapText="1"/>
    </xf>
    <xf numFmtId="0" fontId="8" fillId="0" borderId="6" xfId="0" applyFont="1" applyBorder="1" applyAlignment="1" applyProtection="1">
      <alignment wrapText="1"/>
    </xf>
    <xf numFmtId="166" fontId="8" fillId="0" borderId="8" xfId="0" applyNumberFormat="1" applyFont="1" applyBorder="1" applyAlignment="1" applyProtection="1">
      <alignment wrapText="1"/>
    </xf>
    <xf numFmtId="9" fontId="8" fillId="0" borderId="3" xfId="2" applyFont="1" applyBorder="1" applyAlignment="1" applyProtection="1">
      <alignment wrapText="1"/>
    </xf>
    <xf numFmtId="168" fontId="8" fillId="0" borderId="3" xfId="0" applyNumberFormat="1" applyFont="1" applyBorder="1" applyAlignment="1" applyProtection="1">
      <alignment wrapText="1"/>
    </xf>
    <xf numFmtId="0" fontId="8" fillId="0" borderId="3" xfId="0" applyFont="1" applyBorder="1" applyAlignment="1" applyProtection="1">
      <alignment wrapText="1"/>
    </xf>
    <xf numFmtId="166" fontId="8" fillId="0" borderId="9" xfId="0" applyNumberFormat="1" applyFont="1" applyBorder="1" applyAlignment="1" applyProtection="1">
      <alignment wrapText="1"/>
    </xf>
    <xf numFmtId="0" fontId="2" fillId="3" borderId="4" xfId="0" applyFont="1" applyFill="1" applyBorder="1" applyAlignment="1" applyProtection="1">
      <alignment wrapText="1"/>
    </xf>
    <xf numFmtId="168" fontId="8" fillId="3" borderId="5" xfId="0" applyNumberFormat="1" applyFont="1" applyFill="1" applyBorder="1" applyAlignment="1" applyProtection="1">
      <alignment wrapText="1"/>
    </xf>
    <xf numFmtId="0" fontId="8" fillId="3" borderId="5" xfId="0" applyFont="1" applyFill="1" applyBorder="1" applyAlignment="1" applyProtection="1">
      <alignment wrapText="1"/>
    </xf>
    <xf numFmtId="166" fontId="8" fillId="3" borderId="10" xfId="0" applyNumberFormat="1" applyFont="1" applyFill="1" applyBorder="1" applyAlignment="1" applyProtection="1">
      <alignment wrapText="1"/>
    </xf>
    <xf numFmtId="44" fontId="0" fillId="0" borderId="1" xfId="1" applyFont="1" applyBorder="1" applyAlignment="1" applyProtection="1">
      <alignment wrapText="1"/>
    </xf>
    <xf numFmtId="44" fontId="0" fillId="3" borderId="1" xfId="1" applyFont="1" applyFill="1" applyBorder="1" applyAlignment="1" applyProtection="1">
      <alignment wrapText="1"/>
    </xf>
    <xf numFmtId="0" fontId="11" fillId="0" borderId="0" xfId="0" applyFont="1" applyAlignment="1" applyProtection="1">
      <alignment horizontal="justify" vertical="justify" wrapText="1"/>
    </xf>
    <xf numFmtId="0" fontId="10" fillId="0" borderId="0" xfId="0" applyFont="1" applyAlignment="1" applyProtection="1">
      <alignment horizontal="justify" vertical="justify" wrapText="1"/>
    </xf>
    <xf numFmtId="0" fontId="10" fillId="0" borderId="0" xfId="0" applyFont="1" applyProtection="1"/>
    <xf numFmtId="0" fontId="10" fillId="0" borderId="0" xfId="0" applyFont="1" applyAlignment="1" applyProtection="1">
      <alignment horizontal="left"/>
    </xf>
    <xf numFmtId="9" fontId="0" fillId="3" borderId="0" xfId="2" applyFont="1" applyFill="1" applyProtection="1">
      <protection locked="0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962025</xdr:colOff>
      <xdr:row>4</xdr:row>
      <xdr:rowOff>28575</xdr:rowOff>
    </xdr:to>
    <xdr:pic>
      <xdr:nvPicPr>
        <xdr:cNvPr id="1060" name="Imat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74307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7:H104"/>
  <sheetViews>
    <sheetView tabSelected="1" topLeftCell="A67" workbookViewId="0">
      <selection activeCell="O30" sqref="O30"/>
    </sheetView>
  </sheetViews>
  <sheetFormatPr defaultColWidth="9.140625" defaultRowHeight="15"/>
  <cols>
    <col min="1" max="1" width="11.7109375" style="2" customWidth="1"/>
    <col min="2" max="2" width="42.7109375" style="2" customWidth="1"/>
    <col min="3" max="3" width="9.140625" style="2" customWidth="1"/>
    <col min="4" max="4" width="6.140625" style="2" customWidth="1"/>
    <col min="5" max="5" width="11.42578125" style="2" bestFit="1" customWidth="1"/>
    <col min="6" max="6" width="12.5703125" style="2" customWidth="1"/>
    <col min="7" max="7" width="11.5703125" style="2" customWidth="1"/>
    <col min="8" max="8" width="12.140625" style="2" customWidth="1"/>
    <col min="9" max="16384" width="9.140625" style="2"/>
  </cols>
  <sheetData>
    <row r="7" spans="1:8" ht="15.75">
      <c r="A7" s="1" t="s">
        <v>133</v>
      </c>
    </row>
    <row r="8" spans="1:8">
      <c r="A8" s="3"/>
    </row>
    <row r="9" spans="1:8">
      <c r="A9" s="4" t="s">
        <v>130</v>
      </c>
    </row>
    <row r="10" spans="1:8">
      <c r="A10" s="5"/>
    </row>
    <row r="11" spans="1:8" ht="153" customHeight="1">
      <c r="A11" s="11" t="s">
        <v>144</v>
      </c>
      <c r="B11" s="12"/>
      <c r="C11" s="12"/>
      <c r="D11" s="12"/>
      <c r="E11" s="12"/>
      <c r="F11" s="12"/>
      <c r="G11" s="12"/>
      <c r="H11" s="12"/>
    </row>
    <row r="12" spans="1:8">
      <c r="A12" s="6"/>
      <c r="B12" s="7"/>
      <c r="C12" s="7"/>
      <c r="D12" s="7"/>
      <c r="E12" s="7"/>
      <c r="F12" s="7"/>
      <c r="G12" s="7"/>
      <c r="H12" s="7"/>
    </row>
    <row r="13" spans="1:8">
      <c r="A13" s="6"/>
      <c r="B13" s="7"/>
      <c r="C13" s="7"/>
      <c r="D13" s="7"/>
      <c r="E13" s="7"/>
      <c r="F13" s="7"/>
      <c r="G13" s="7"/>
      <c r="H13" s="7"/>
    </row>
    <row r="14" spans="1:8">
      <c r="A14" s="6"/>
      <c r="B14" s="7"/>
      <c r="C14" s="7"/>
      <c r="D14" s="7"/>
      <c r="E14" s="7"/>
      <c r="F14" s="7"/>
      <c r="G14" s="7"/>
      <c r="H14" s="7"/>
    </row>
    <row r="15" spans="1:8" ht="27.75" customHeight="1">
      <c r="A15" s="13" t="s">
        <v>134</v>
      </c>
      <c r="B15" s="14"/>
      <c r="C15" s="14"/>
      <c r="D15" s="14"/>
      <c r="E15" s="14"/>
      <c r="F15" s="14"/>
      <c r="G15" s="14"/>
      <c r="H15" s="14"/>
    </row>
    <row r="16" spans="1:8">
      <c r="A16" s="15"/>
      <c r="B16" s="16"/>
      <c r="C16" s="16"/>
      <c r="D16" s="16"/>
      <c r="E16" s="16"/>
      <c r="F16" s="16"/>
      <c r="G16" s="16"/>
      <c r="H16" s="16"/>
    </row>
    <row r="17" spans="1:8">
      <c r="A17" s="17" t="s">
        <v>135</v>
      </c>
      <c r="B17" s="17"/>
      <c r="C17" s="17"/>
      <c r="D17" s="17"/>
      <c r="E17" s="17"/>
      <c r="F17" s="17"/>
      <c r="G17" s="17"/>
      <c r="H17" s="17"/>
    </row>
    <row r="18" spans="1:8">
      <c r="A18" s="15"/>
      <c r="B18" s="16"/>
      <c r="C18" s="16"/>
      <c r="D18" s="16"/>
      <c r="E18" s="16"/>
      <c r="F18" s="16"/>
      <c r="G18" s="16"/>
      <c r="H18" s="16"/>
    </row>
    <row r="19" spans="1:8">
      <c r="A19" s="18"/>
      <c r="B19" s="18"/>
      <c r="C19" s="18"/>
      <c r="D19" s="18"/>
      <c r="E19" s="18"/>
      <c r="F19" s="18"/>
      <c r="G19" s="18"/>
      <c r="H19" s="18"/>
    </row>
    <row r="20" spans="1:8" ht="75">
      <c r="A20" s="19" t="s">
        <v>0</v>
      </c>
      <c r="B20" s="19" t="s">
        <v>1</v>
      </c>
      <c r="C20" s="19" t="s">
        <v>2</v>
      </c>
      <c r="D20" s="19" t="s">
        <v>3</v>
      </c>
      <c r="E20" s="20" t="s">
        <v>4</v>
      </c>
      <c r="F20" s="21" t="s">
        <v>114</v>
      </c>
      <c r="G20" s="19" t="s">
        <v>131</v>
      </c>
      <c r="H20" s="22" t="s">
        <v>132</v>
      </c>
    </row>
    <row r="21" spans="1:8">
      <c r="A21" s="23" t="s">
        <v>100</v>
      </c>
      <c r="B21" s="24" t="s">
        <v>5</v>
      </c>
      <c r="C21" s="25" t="s">
        <v>6</v>
      </c>
      <c r="D21" s="26">
        <v>25</v>
      </c>
      <c r="E21" s="27">
        <v>4.01</v>
      </c>
      <c r="F21" s="28">
        <f>ROUND(D21*E21,2)</f>
        <v>100.25</v>
      </c>
      <c r="G21" s="8"/>
      <c r="H21" s="49">
        <f>SUM(D21*G21)</f>
        <v>0</v>
      </c>
    </row>
    <row r="22" spans="1:8">
      <c r="A22" s="24" t="s">
        <v>62</v>
      </c>
      <c r="B22" s="25" t="s">
        <v>63</v>
      </c>
      <c r="C22" s="24" t="s">
        <v>6</v>
      </c>
      <c r="D22" s="29">
        <v>200</v>
      </c>
      <c r="E22" s="27">
        <v>2.9</v>
      </c>
      <c r="F22" s="28">
        <f t="shared" ref="F22:F83" si="0">ROUND(D22*E22,2)</f>
        <v>580</v>
      </c>
      <c r="G22" s="8"/>
      <c r="H22" s="49">
        <f t="shared" ref="H22:H83" si="1">SUM(D22*G22)</f>
        <v>0</v>
      </c>
    </row>
    <row r="23" spans="1:8" ht="30">
      <c r="A23" s="24" t="s">
        <v>60</v>
      </c>
      <c r="B23" s="25" t="s">
        <v>61</v>
      </c>
      <c r="C23" s="24" t="s">
        <v>6</v>
      </c>
      <c r="D23" s="29">
        <v>200</v>
      </c>
      <c r="E23" s="27">
        <v>2.95</v>
      </c>
      <c r="F23" s="28">
        <f t="shared" si="0"/>
        <v>590</v>
      </c>
      <c r="G23" s="8"/>
      <c r="H23" s="49">
        <f t="shared" si="1"/>
        <v>0</v>
      </c>
    </row>
    <row r="24" spans="1:8" ht="30">
      <c r="A24" s="24" t="s">
        <v>64</v>
      </c>
      <c r="B24" s="25" t="s">
        <v>65</v>
      </c>
      <c r="C24" s="24" t="s">
        <v>6</v>
      </c>
      <c r="D24" s="29">
        <v>200</v>
      </c>
      <c r="E24" s="27">
        <v>2.95</v>
      </c>
      <c r="F24" s="28">
        <f t="shared" si="0"/>
        <v>590</v>
      </c>
      <c r="G24" s="8"/>
      <c r="H24" s="49">
        <f t="shared" si="1"/>
        <v>0</v>
      </c>
    </row>
    <row r="25" spans="1:8" ht="30">
      <c r="A25" s="24" t="s">
        <v>58</v>
      </c>
      <c r="B25" s="25" t="s">
        <v>91</v>
      </c>
      <c r="C25" s="24" t="s">
        <v>6</v>
      </c>
      <c r="D25" s="29">
        <v>100</v>
      </c>
      <c r="E25" s="27">
        <v>9.5</v>
      </c>
      <c r="F25" s="28">
        <f t="shared" si="0"/>
        <v>950</v>
      </c>
      <c r="G25" s="8"/>
      <c r="H25" s="49">
        <f t="shared" si="1"/>
        <v>0</v>
      </c>
    </row>
    <row r="26" spans="1:8">
      <c r="A26" s="24" t="s">
        <v>96</v>
      </c>
      <c r="B26" s="30" t="s">
        <v>122</v>
      </c>
      <c r="C26" s="25" t="s">
        <v>6</v>
      </c>
      <c r="D26" s="31">
        <v>10</v>
      </c>
      <c r="E26" s="27">
        <v>188.35</v>
      </c>
      <c r="F26" s="28">
        <f t="shared" si="0"/>
        <v>1883.5</v>
      </c>
      <c r="G26" s="8"/>
      <c r="H26" s="49">
        <f t="shared" si="1"/>
        <v>0</v>
      </c>
    </row>
    <row r="27" spans="1:8">
      <c r="A27" s="24" t="s">
        <v>97</v>
      </c>
      <c r="B27" s="30" t="s">
        <v>123</v>
      </c>
      <c r="C27" s="24" t="s">
        <v>6</v>
      </c>
      <c r="D27" s="31">
        <v>10</v>
      </c>
      <c r="E27" s="27">
        <v>379</v>
      </c>
      <c r="F27" s="28">
        <f t="shared" si="0"/>
        <v>3790</v>
      </c>
      <c r="G27" s="8"/>
      <c r="H27" s="49">
        <f t="shared" si="1"/>
        <v>0</v>
      </c>
    </row>
    <row r="28" spans="1:8">
      <c r="A28" s="24" t="s">
        <v>98</v>
      </c>
      <c r="B28" s="30" t="s">
        <v>124</v>
      </c>
      <c r="C28" s="24" t="s">
        <v>6</v>
      </c>
      <c r="D28" s="31">
        <v>6</v>
      </c>
      <c r="E28" s="27">
        <v>140.19999999999999</v>
      </c>
      <c r="F28" s="28">
        <f t="shared" si="0"/>
        <v>841.2</v>
      </c>
      <c r="G28" s="8"/>
      <c r="H28" s="49">
        <f t="shared" si="1"/>
        <v>0</v>
      </c>
    </row>
    <row r="29" spans="1:8">
      <c r="A29" s="24" t="s">
        <v>99</v>
      </c>
      <c r="B29" s="30" t="s">
        <v>125</v>
      </c>
      <c r="C29" s="24" t="s">
        <v>6</v>
      </c>
      <c r="D29" s="31">
        <v>6</v>
      </c>
      <c r="E29" s="27">
        <v>349</v>
      </c>
      <c r="F29" s="28">
        <f t="shared" si="0"/>
        <v>2094</v>
      </c>
      <c r="G29" s="8"/>
      <c r="H29" s="49">
        <f t="shared" si="1"/>
        <v>0</v>
      </c>
    </row>
    <row r="30" spans="1:8">
      <c r="A30" s="24" t="s">
        <v>92</v>
      </c>
      <c r="B30" s="30" t="s">
        <v>93</v>
      </c>
      <c r="C30" s="24" t="s">
        <v>6</v>
      </c>
      <c r="D30" s="31">
        <v>125</v>
      </c>
      <c r="E30" s="27">
        <v>4.25</v>
      </c>
      <c r="F30" s="28">
        <f t="shared" si="0"/>
        <v>531.25</v>
      </c>
      <c r="G30" s="8"/>
      <c r="H30" s="49">
        <f t="shared" si="1"/>
        <v>0</v>
      </c>
    </row>
    <row r="31" spans="1:8">
      <c r="A31" s="24" t="s">
        <v>95</v>
      </c>
      <c r="B31" s="30" t="s">
        <v>94</v>
      </c>
      <c r="C31" s="24" t="s">
        <v>6</v>
      </c>
      <c r="D31" s="31">
        <v>125</v>
      </c>
      <c r="E31" s="27">
        <v>5.77</v>
      </c>
      <c r="F31" s="28">
        <f t="shared" si="0"/>
        <v>721.25</v>
      </c>
      <c r="G31" s="8"/>
      <c r="H31" s="49">
        <f t="shared" si="1"/>
        <v>0</v>
      </c>
    </row>
    <row r="32" spans="1:8">
      <c r="A32" s="25" t="s">
        <v>7</v>
      </c>
      <c r="B32" s="25" t="s">
        <v>8</v>
      </c>
      <c r="C32" s="25" t="s">
        <v>9</v>
      </c>
      <c r="D32" s="26">
        <v>500</v>
      </c>
      <c r="E32" s="27">
        <v>0.57999999999999996</v>
      </c>
      <c r="F32" s="28">
        <f t="shared" si="0"/>
        <v>290</v>
      </c>
      <c r="G32" s="8"/>
      <c r="H32" s="49">
        <f t="shared" si="1"/>
        <v>0</v>
      </c>
    </row>
    <row r="33" spans="1:8">
      <c r="A33" s="25" t="s">
        <v>10</v>
      </c>
      <c r="B33" s="25" t="s">
        <v>11</v>
      </c>
      <c r="C33" s="25" t="s">
        <v>9</v>
      </c>
      <c r="D33" s="32">
        <v>600</v>
      </c>
      <c r="E33" s="27">
        <v>0.66</v>
      </c>
      <c r="F33" s="28">
        <f t="shared" si="0"/>
        <v>396</v>
      </c>
      <c r="G33" s="8"/>
      <c r="H33" s="49">
        <f t="shared" si="1"/>
        <v>0</v>
      </c>
    </row>
    <row r="34" spans="1:8">
      <c r="A34" s="25" t="s">
        <v>12</v>
      </c>
      <c r="B34" s="25" t="s">
        <v>13</v>
      </c>
      <c r="C34" s="25" t="s">
        <v>9</v>
      </c>
      <c r="D34" s="32">
        <v>200</v>
      </c>
      <c r="E34" s="27">
        <v>1.2</v>
      </c>
      <c r="F34" s="28">
        <f t="shared" si="0"/>
        <v>240</v>
      </c>
      <c r="G34" s="8"/>
      <c r="H34" s="49">
        <f t="shared" si="1"/>
        <v>0</v>
      </c>
    </row>
    <row r="35" spans="1:8">
      <c r="A35" s="25" t="s">
        <v>14</v>
      </c>
      <c r="B35" s="25" t="s">
        <v>15</v>
      </c>
      <c r="C35" s="25" t="s">
        <v>9</v>
      </c>
      <c r="D35" s="32">
        <v>300</v>
      </c>
      <c r="E35" s="27">
        <v>1.96</v>
      </c>
      <c r="F35" s="28">
        <f t="shared" si="0"/>
        <v>588</v>
      </c>
      <c r="G35" s="8"/>
      <c r="H35" s="49">
        <f t="shared" si="1"/>
        <v>0</v>
      </c>
    </row>
    <row r="36" spans="1:8">
      <c r="A36" s="25" t="s">
        <v>16</v>
      </c>
      <c r="B36" s="25" t="s">
        <v>17</v>
      </c>
      <c r="C36" s="25" t="s">
        <v>9</v>
      </c>
      <c r="D36" s="26">
        <v>400</v>
      </c>
      <c r="E36" s="27">
        <v>1.54</v>
      </c>
      <c r="F36" s="28">
        <f t="shared" si="0"/>
        <v>616</v>
      </c>
      <c r="G36" s="8"/>
      <c r="H36" s="49">
        <f t="shared" si="1"/>
        <v>0</v>
      </c>
    </row>
    <row r="37" spans="1:8">
      <c r="A37" s="25" t="s">
        <v>18</v>
      </c>
      <c r="B37" s="25" t="s">
        <v>19</v>
      </c>
      <c r="C37" s="25" t="s">
        <v>9</v>
      </c>
      <c r="D37" s="26">
        <v>200</v>
      </c>
      <c r="E37" s="27">
        <v>1.5</v>
      </c>
      <c r="F37" s="28">
        <f t="shared" si="0"/>
        <v>300</v>
      </c>
      <c r="G37" s="8"/>
      <c r="H37" s="49">
        <f t="shared" si="1"/>
        <v>0</v>
      </c>
    </row>
    <row r="38" spans="1:8" ht="30">
      <c r="A38" s="25" t="s">
        <v>20</v>
      </c>
      <c r="B38" s="30" t="s">
        <v>21</v>
      </c>
      <c r="C38" s="25" t="s">
        <v>9</v>
      </c>
      <c r="D38" s="32">
        <v>65</v>
      </c>
      <c r="E38" s="33">
        <v>20.149999999999999</v>
      </c>
      <c r="F38" s="28">
        <f t="shared" si="0"/>
        <v>1309.75</v>
      </c>
      <c r="G38" s="8"/>
      <c r="H38" s="49">
        <f t="shared" si="1"/>
        <v>0</v>
      </c>
    </row>
    <row r="39" spans="1:8">
      <c r="A39" s="25" t="s">
        <v>22</v>
      </c>
      <c r="B39" s="25" t="s">
        <v>23</v>
      </c>
      <c r="C39" s="25" t="s">
        <v>6</v>
      </c>
      <c r="D39" s="26">
        <v>20</v>
      </c>
      <c r="E39" s="27">
        <v>0.4</v>
      </c>
      <c r="F39" s="28">
        <f t="shared" si="0"/>
        <v>8</v>
      </c>
      <c r="G39" s="8"/>
      <c r="H39" s="49">
        <f t="shared" si="1"/>
        <v>0</v>
      </c>
    </row>
    <row r="40" spans="1:8" ht="30">
      <c r="A40" s="25" t="s">
        <v>24</v>
      </c>
      <c r="B40" s="25" t="s">
        <v>25</v>
      </c>
      <c r="C40" s="25" t="s">
        <v>6</v>
      </c>
      <c r="D40" s="26">
        <v>25</v>
      </c>
      <c r="E40" s="27">
        <v>5.37</v>
      </c>
      <c r="F40" s="28">
        <f t="shared" si="0"/>
        <v>134.25</v>
      </c>
      <c r="G40" s="8"/>
      <c r="H40" s="49">
        <f t="shared" si="1"/>
        <v>0</v>
      </c>
    </row>
    <row r="41" spans="1:8">
      <c r="A41" s="25" t="s">
        <v>26</v>
      </c>
      <c r="B41" s="25" t="s">
        <v>27</v>
      </c>
      <c r="C41" s="25" t="s">
        <v>6</v>
      </c>
      <c r="D41" s="26">
        <v>25</v>
      </c>
      <c r="E41" s="27">
        <v>5.24</v>
      </c>
      <c r="F41" s="28">
        <f t="shared" si="0"/>
        <v>131</v>
      </c>
      <c r="G41" s="8"/>
      <c r="H41" s="49">
        <f t="shared" si="1"/>
        <v>0</v>
      </c>
    </row>
    <row r="42" spans="1:8">
      <c r="A42" s="25" t="s">
        <v>28</v>
      </c>
      <c r="B42" s="25" t="s">
        <v>29</v>
      </c>
      <c r="C42" s="25" t="s">
        <v>6</v>
      </c>
      <c r="D42" s="32">
        <v>50</v>
      </c>
      <c r="E42" s="27">
        <v>2.7719999999999998</v>
      </c>
      <c r="F42" s="28">
        <f t="shared" si="0"/>
        <v>138.6</v>
      </c>
      <c r="G42" s="8"/>
      <c r="H42" s="49">
        <f t="shared" si="1"/>
        <v>0</v>
      </c>
    </row>
    <row r="43" spans="1:8">
      <c r="A43" s="25" t="s">
        <v>30</v>
      </c>
      <c r="B43" s="24" t="s">
        <v>101</v>
      </c>
      <c r="C43" s="25" t="s">
        <v>6</v>
      </c>
      <c r="D43" s="26">
        <v>400</v>
      </c>
      <c r="E43" s="27">
        <v>2.21</v>
      </c>
      <c r="F43" s="28">
        <f t="shared" si="0"/>
        <v>884</v>
      </c>
      <c r="G43" s="8"/>
      <c r="H43" s="49">
        <f t="shared" si="1"/>
        <v>0</v>
      </c>
    </row>
    <row r="44" spans="1:8">
      <c r="A44" s="25" t="s">
        <v>31</v>
      </c>
      <c r="B44" s="24" t="s">
        <v>102</v>
      </c>
      <c r="C44" s="25" t="s">
        <v>6</v>
      </c>
      <c r="D44" s="32">
        <v>775</v>
      </c>
      <c r="E44" s="27">
        <v>2.5499999999999998</v>
      </c>
      <c r="F44" s="28">
        <f t="shared" si="0"/>
        <v>1976.25</v>
      </c>
      <c r="G44" s="8"/>
      <c r="H44" s="49">
        <f t="shared" si="1"/>
        <v>0</v>
      </c>
    </row>
    <row r="45" spans="1:8">
      <c r="A45" s="25" t="s">
        <v>32</v>
      </c>
      <c r="B45" s="24" t="s">
        <v>103</v>
      </c>
      <c r="C45" s="25" t="s">
        <v>6</v>
      </c>
      <c r="D45" s="32">
        <v>775</v>
      </c>
      <c r="E45" s="27">
        <v>3</v>
      </c>
      <c r="F45" s="28">
        <f t="shared" si="0"/>
        <v>2325</v>
      </c>
      <c r="G45" s="8"/>
      <c r="H45" s="49">
        <f t="shared" si="1"/>
        <v>0</v>
      </c>
    </row>
    <row r="46" spans="1:8">
      <c r="A46" s="25" t="s">
        <v>33</v>
      </c>
      <c r="B46" s="25" t="s">
        <v>34</v>
      </c>
      <c r="C46" s="25" t="s">
        <v>6</v>
      </c>
      <c r="D46" s="32">
        <v>40</v>
      </c>
      <c r="E46" s="27">
        <v>1.1000000000000001</v>
      </c>
      <c r="F46" s="28">
        <f t="shared" si="0"/>
        <v>44</v>
      </c>
      <c r="G46" s="8"/>
      <c r="H46" s="49">
        <f t="shared" si="1"/>
        <v>0</v>
      </c>
    </row>
    <row r="47" spans="1:8">
      <c r="A47" s="25" t="s">
        <v>35</v>
      </c>
      <c r="B47" s="25" t="s">
        <v>36</v>
      </c>
      <c r="C47" s="25" t="s">
        <v>6</v>
      </c>
      <c r="D47" s="32">
        <v>40</v>
      </c>
      <c r="E47" s="27">
        <v>2</v>
      </c>
      <c r="F47" s="28">
        <f t="shared" si="0"/>
        <v>80</v>
      </c>
      <c r="G47" s="8"/>
      <c r="H47" s="49">
        <f t="shared" si="1"/>
        <v>0</v>
      </c>
    </row>
    <row r="48" spans="1:8" ht="30">
      <c r="A48" s="25" t="s">
        <v>37</v>
      </c>
      <c r="B48" s="30" t="s">
        <v>38</v>
      </c>
      <c r="C48" s="25" t="s">
        <v>6</v>
      </c>
      <c r="D48" s="32">
        <v>25</v>
      </c>
      <c r="E48" s="27">
        <v>20</v>
      </c>
      <c r="F48" s="28">
        <f t="shared" si="0"/>
        <v>500</v>
      </c>
      <c r="G48" s="8"/>
      <c r="H48" s="49">
        <f t="shared" si="1"/>
        <v>0</v>
      </c>
    </row>
    <row r="49" spans="1:8">
      <c r="A49" s="25" t="s">
        <v>39</v>
      </c>
      <c r="B49" s="25" t="s">
        <v>40</v>
      </c>
      <c r="C49" s="25" t="s">
        <v>6</v>
      </c>
      <c r="D49" s="26">
        <v>75</v>
      </c>
      <c r="E49" s="27">
        <v>0.17299999999999999</v>
      </c>
      <c r="F49" s="28">
        <f t="shared" si="0"/>
        <v>12.98</v>
      </c>
      <c r="G49" s="8"/>
      <c r="H49" s="49">
        <f t="shared" si="1"/>
        <v>0</v>
      </c>
    </row>
    <row r="50" spans="1:8">
      <c r="A50" s="25" t="s">
        <v>41</v>
      </c>
      <c r="B50" s="25" t="s">
        <v>42</v>
      </c>
      <c r="C50" s="25" t="s">
        <v>6</v>
      </c>
      <c r="D50" s="26">
        <v>75</v>
      </c>
      <c r="E50" s="27">
        <v>0.2</v>
      </c>
      <c r="F50" s="28">
        <f t="shared" si="0"/>
        <v>15</v>
      </c>
      <c r="G50" s="8"/>
      <c r="H50" s="49">
        <f t="shared" si="1"/>
        <v>0</v>
      </c>
    </row>
    <row r="51" spans="1:8">
      <c r="A51" s="25" t="s">
        <v>43</v>
      </c>
      <c r="B51" s="25" t="s">
        <v>44</v>
      </c>
      <c r="C51" s="25" t="s">
        <v>6</v>
      </c>
      <c r="D51" s="32">
        <v>75</v>
      </c>
      <c r="E51" s="27">
        <v>0.23300000000000001</v>
      </c>
      <c r="F51" s="28">
        <f t="shared" si="0"/>
        <v>17.48</v>
      </c>
      <c r="G51" s="8"/>
      <c r="H51" s="49">
        <f t="shared" si="1"/>
        <v>0</v>
      </c>
    </row>
    <row r="52" spans="1:8">
      <c r="A52" s="25" t="s">
        <v>45</v>
      </c>
      <c r="B52" s="25" t="s">
        <v>46</v>
      </c>
      <c r="C52" s="25" t="s">
        <v>6</v>
      </c>
      <c r="D52" s="26">
        <v>25</v>
      </c>
      <c r="E52" s="27">
        <v>2.5499999999999998</v>
      </c>
      <c r="F52" s="28">
        <f t="shared" si="0"/>
        <v>63.75</v>
      </c>
      <c r="G52" s="8"/>
      <c r="H52" s="49">
        <f t="shared" si="1"/>
        <v>0</v>
      </c>
    </row>
    <row r="53" spans="1:8">
      <c r="A53" s="25" t="s">
        <v>47</v>
      </c>
      <c r="B53" s="25" t="s">
        <v>48</v>
      </c>
      <c r="C53" s="25" t="s">
        <v>6</v>
      </c>
      <c r="D53" s="26">
        <v>250</v>
      </c>
      <c r="E53" s="27">
        <v>1</v>
      </c>
      <c r="F53" s="28">
        <f t="shared" si="0"/>
        <v>250</v>
      </c>
      <c r="G53" s="8"/>
      <c r="H53" s="49">
        <f t="shared" si="1"/>
        <v>0</v>
      </c>
    </row>
    <row r="54" spans="1:8">
      <c r="A54" s="25" t="s">
        <v>49</v>
      </c>
      <c r="B54" s="25" t="s">
        <v>50</v>
      </c>
      <c r="C54" s="25" t="s">
        <v>6</v>
      </c>
      <c r="D54" s="32">
        <v>500</v>
      </c>
      <c r="E54" s="27">
        <v>1.2</v>
      </c>
      <c r="F54" s="28">
        <f t="shared" si="0"/>
        <v>600</v>
      </c>
      <c r="G54" s="8"/>
      <c r="H54" s="49">
        <f t="shared" si="1"/>
        <v>0</v>
      </c>
    </row>
    <row r="55" spans="1:8" ht="30">
      <c r="A55" s="25" t="s">
        <v>51</v>
      </c>
      <c r="B55" s="25" t="s">
        <v>52</v>
      </c>
      <c r="C55" s="25" t="s">
        <v>6</v>
      </c>
      <c r="D55" s="26">
        <v>20</v>
      </c>
      <c r="E55" s="27">
        <v>4.28</v>
      </c>
      <c r="F55" s="28">
        <f t="shared" si="0"/>
        <v>85.6</v>
      </c>
      <c r="G55" s="8"/>
      <c r="H55" s="49">
        <f t="shared" si="1"/>
        <v>0</v>
      </c>
    </row>
    <row r="56" spans="1:8">
      <c r="A56" s="25" t="s">
        <v>53</v>
      </c>
      <c r="B56" s="24" t="s">
        <v>104</v>
      </c>
      <c r="C56" s="25" t="s">
        <v>6</v>
      </c>
      <c r="D56" s="32">
        <v>150</v>
      </c>
      <c r="E56" s="27">
        <v>3.64</v>
      </c>
      <c r="F56" s="28">
        <f t="shared" si="0"/>
        <v>546</v>
      </c>
      <c r="G56" s="8"/>
      <c r="H56" s="49">
        <f t="shared" si="1"/>
        <v>0</v>
      </c>
    </row>
    <row r="57" spans="1:8">
      <c r="A57" s="25" t="s">
        <v>54</v>
      </c>
      <c r="B57" s="24" t="s">
        <v>105</v>
      </c>
      <c r="C57" s="25" t="s">
        <v>6</v>
      </c>
      <c r="D57" s="32">
        <v>100</v>
      </c>
      <c r="E57" s="27">
        <v>3.27</v>
      </c>
      <c r="F57" s="28">
        <f t="shared" si="0"/>
        <v>327</v>
      </c>
      <c r="G57" s="8"/>
      <c r="H57" s="49">
        <f t="shared" si="1"/>
        <v>0</v>
      </c>
    </row>
    <row r="58" spans="1:8">
      <c r="A58" s="25" t="s">
        <v>55</v>
      </c>
      <c r="B58" s="24" t="s">
        <v>106</v>
      </c>
      <c r="C58" s="25" t="s">
        <v>6</v>
      </c>
      <c r="D58" s="32">
        <v>250</v>
      </c>
      <c r="E58" s="27">
        <v>3.45</v>
      </c>
      <c r="F58" s="28">
        <f t="shared" si="0"/>
        <v>862.5</v>
      </c>
      <c r="G58" s="8"/>
      <c r="H58" s="49">
        <f t="shared" si="1"/>
        <v>0</v>
      </c>
    </row>
    <row r="59" spans="1:8">
      <c r="A59" s="25" t="s">
        <v>56</v>
      </c>
      <c r="B59" s="24" t="s">
        <v>107</v>
      </c>
      <c r="C59" s="25" t="s">
        <v>6</v>
      </c>
      <c r="D59" s="26">
        <v>100</v>
      </c>
      <c r="E59" s="27">
        <v>3.92</v>
      </c>
      <c r="F59" s="28">
        <f t="shared" si="0"/>
        <v>392</v>
      </c>
      <c r="G59" s="8"/>
      <c r="H59" s="49">
        <f t="shared" si="1"/>
        <v>0</v>
      </c>
    </row>
    <row r="60" spans="1:8">
      <c r="A60" s="25" t="s">
        <v>57</v>
      </c>
      <c r="B60" s="24" t="s">
        <v>108</v>
      </c>
      <c r="C60" s="25" t="s">
        <v>6</v>
      </c>
      <c r="D60" s="32">
        <v>100</v>
      </c>
      <c r="E60" s="27">
        <v>4.49</v>
      </c>
      <c r="F60" s="28">
        <f t="shared" si="0"/>
        <v>449</v>
      </c>
      <c r="G60" s="8"/>
      <c r="H60" s="49">
        <f t="shared" si="1"/>
        <v>0</v>
      </c>
    </row>
    <row r="61" spans="1:8" ht="30">
      <c r="A61" s="25" t="s">
        <v>58</v>
      </c>
      <c r="B61" s="25" t="s">
        <v>59</v>
      </c>
      <c r="C61" s="25" t="s">
        <v>6</v>
      </c>
      <c r="D61" s="29">
        <v>75</v>
      </c>
      <c r="E61" s="27">
        <v>17.3</v>
      </c>
      <c r="F61" s="28">
        <f t="shared" si="0"/>
        <v>1297.5</v>
      </c>
      <c r="G61" s="8"/>
      <c r="H61" s="49">
        <f t="shared" si="1"/>
        <v>0</v>
      </c>
    </row>
    <row r="62" spans="1:8" ht="30">
      <c r="A62" s="25" t="s">
        <v>60</v>
      </c>
      <c r="B62" s="25" t="s">
        <v>61</v>
      </c>
      <c r="C62" s="25" t="s">
        <v>6</v>
      </c>
      <c r="D62" s="26">
        <v>150</v>
      </c>
      <c r="E62" s="27">
        <v>10.76</v>
      </c>
      <c r="F62" s="28">
        <f t="shared" si="0"/>
        <v>1614</v>
      </c>
      <c r="G62" s="8"/>
      <c r="H62" s="49">
        <f t="shared" si="1"/>
        <v>0</v>
      </c>
    </row>
    <row r="63" spans="1:8">
      <c r="A63" s="25" t="s">
        <v>62</v>
      </c>
      <c r="B63" s="25" t="s">
        <v>63</v>
      </c>
      <c r="C63" s="25" t="s">
        <v>6</v>
      </c>
      <c r="D63" s="26">
        <v>150</v>
      </c>
      <c r="E63" s="27">
        <v>10.01</v>
      </c>
      <c r="F63" s="28">
        <f t="shared" si="0"/>
        <v>1501.5</v>
      </c>
      <c r="G63" s="8"/>
      <c r="H63" s="49">
        <f t="shared" si="1"/>
        <v>0</v>
      </c>
    </row>
    <row r="64" spans="1:8" ht="30">
      <c r="A64" s="25" t="s">
        <v>64</v>
      </c>
      <c r="B64" s="25" t="s">
        <v>65</v>
      </c>
      <c r="C64" s="25" t="s">
        <v>6</v>
      </c>
      <c r="D64" s="26">
        <v>125</v>
      </c>
      <c r="E64" s="27">
        <v>11.34</v>
      </c>
      <c r="F64" s="28">
        <f t="shared" si="0"/>
        <v>1417.5</v>
      </c>
      <c r="G64" s="8"/>
      <c r="H64" s="49">
        <f t="shared" si="1"/>
        <v>0</v>
      </c>
    </row>
    <row r="65" spans="1:8" ht="30">
      <c r="A65" s="25" t="s">
        <v>66</v>
      </c>
      <c r="B65" s="25" t="s">
        <v>67</v>
      </c>
      <c r="C65" s="25" t="s">
        <v>6</v>
      </c>
      <c r="D65" s="26">
        <v>20</v>
      </c>
      <c r="E65" s="27">
        <v>12.99</v>
      </c>
      <c r="F65" s="28">
        <f t="shared" si="0"/>
        <v>259.8</v>
      </c>
      <c r="G65" s="8"/>
      <c r="H65" s="49">
        <f t="shared" si="1"/>
        <v>0</v>
      </c>
    </row>
    <row r="66" spans="1:8" ht="30">
      <c r="A66" s="25" t="s">
        <v>68</v>
      </c>
      <c r="B66" s="24" t="s">
        <v>109</v>
      </c>
      <c r="C66" s="25" t="s">
        <v>6</v>
      </c>
      <c r="D66" s="32">
        <v>100</v>
      </c>
      <c r="E66" s="27">
        <v>24.19</v>
      </c>
      <c r="F66" s="28">
        <f t="shared" si="0"/>
        <v>2419</v>
      </c>
      <c r="G66" s="8"/>
      <c r="H66" s="49">
        <f t="shared" si="1"/>
        <v>0</v>
      </c>
    </row>
    <row r="67" spans="1:8">
      <c r="A67" s="25" t="s">
        <v>69</v>
      </c>
      <c r="B67" s="24" t="s">
        <v>110</v>
      </c>
      <c r="C67" s="25" t="s">
        <v>6</v>
      </c>
      <c r="D67" s="26">
        <v>25</v>
      </c>
      <c r="E67" s="27">
        <v>66</v>
      </c>
      <c r="F67" s="28">
        <f t="shared" si="0"/>
        <v>1650</v>
      </c>
      <c r="G67" s="8"/>
      <c r="H67" s="49">
        <f t="shared" si="1"/>
        <v>0</v>
      </c>
    </row>
    <row r="68" spans="1:8">
      <c r="A68" s="24" t="s">
        <v>70</v>
      </c>
      <c r="B68" s="25" t="s">
        <v>71</v>
      </c>
      <c r="C68" s="25" t="s">
        <v>6</v>
      </c>
      <c r="D68" s="26">
        <v>35</v>
      </c>
      <c r="E68" s="27">
        <v>11.24</v>
      </c>
      <c r="F68" s="28">
        <f t="shared" si="0"/>
        <v>393.4</v>
      </c>
      <c r="G68" s="8"/>
      <c r="H68" s="49">
        <f t="shared" si="1"/>
        <v>0</v>
      </c>
    </row>
    <row r="69" spans="1:8">
      <c r="A69" s="25" t="s">
        <v>72</v>
      </c>
      <c r="B69" s="25" t="s">
        <v>73</v>
      </c>
      <c r="C69" s="25" t="s">
        <v>6</v>
      </c>
      <c r="D69" s="26">
        <v>25</v>
      </c>
      <c r="E69" s="27">
        <v>19.72</v>
      </c>
      <c r="F69" s="28">
        <f t="shared" si="0"/>
        <v>493</v>
      </c>
      <c r="G69" s="8"/>
      <c r="H69" s="49">
        <f t="shared" si="1"/>
        <v>0</v>
      </c>
    </row>
    <row r="70" spans="1:8" ht="30">
      <c r="A70" s="24" t="s">
        <v>117</v>
      </c>
      <c r="B70" s="24" t="s">
        <v>118</v>
      </c>
      <c r="C70" s="25" t="s">
        <v>6</v>
      </c>
      <c r="D70" s="26">
        <v>20</v>
      </c>
      <c r="E70" s="27">
        <v>27.3</v>
      </c>
      <c r="F70" s="28">
        <f t="shared" si="0"/>
        <v>546</v>
      </c>
      <c r="G70" s="8"/>
      <c r="H70" s="49">
        <f t="shared" si="1"/>
        <v>0</v>
      </c>
    </row>
    <row r="71" spans="1:8">
      <c r="A71" s="25" t="s">
        <v>74</v>
      </c>
      <c r="B71" s="25" t="s">
        <v>75</v>
      </c>
      <c r="C71" s="25" t="s">
        <v>6</v>
      </c>
      <c r="D71" s="26">
        <v>50</v>
      </c>
      <c r="E71" s="27">
        <v>1.17</v>
      </c>
      <c r="F71" s="28">
        <f t="shared" si="0"/>
        <v>58.5</v>
      </c>
      <c r="G71" s="8"/>
      <c r="H71" s="49">
        <f t="shared" si="1"/>
        <v>0</v>
      </c>
    </row>
    <row r="72" spans="1:8">
      <c r="A72" s="25" t="s">
        <v>76</v>
      </c>
      <c r="B72" s="25" t="s">
        <v>77</v>
      </c>
      <c r="C72" s="25" t="s">
        <v>6</v>
      </c>
      <c r="D72" s="26">
        <v>50</v>
      </c>
      <c r="E72" s="27">
        <v>2.5</v>
      </c>
      <c r="F72" s="28">
        <f t="shared" si="0"/>
        <v>125</v>
      </c>
      <c r="G72" s="8"/>
      <c r="H72" s="49">
        <f t="shared" si="1"/>
        <v>0</v>
      </c>
    </row>
    <row r="73" spans="1:8">
      <c r="A73" s="25" t="s">
        <v>78</v>
      </c>
      <c r="B73" s="25" t="s">
        <v>79</v>
      </c>
      <c r="C73" s="25" t="s">
        <v>6</v>
      </c>
      <c r="D73" s="26">
        <v>25</v>
      </c>
      <c r="E73" s="27">
        <v>2.65</v>
      </c>
      <c r="F73" s="28">
        <f t="shared" si="0"/>
        <v>66.25</v>
      </c>
      <c r="G73" s="8"/>
      <c r="H73" s="49">
        <f t="shared" si="1"/>
        <v>0</v>
      </c>
    </row>
    <row r="74" spans="1:8">
      <c r="A74" s="24" t="s">
        <v>80</v>
      </c>
      <c r="B74" s="24" t="s">
        <v>120</v>
      </c>
      <c r="C74" s="25" t="s">
        <v>6</v>
      </c>
      <c r="D74" s="32">
        <v>800</v>
      </c>
      <c r="E74" s="27">
        <v>4.4999999999999998E-2</v>
      </c>
      <c r="F74" s="28">
        <f t="shared" si="0"/>
        <v>36</v>
      </c>
      <c r="G74" s="8"/>
      <c r="H74" s="49">
        <f t="shared" si="1"/>
        <v>0</v>
      </c>
    </row>
    <row r="75" spans="1:8">
      <c r="A75" s="24" t="s">
        <v>119</v>
      </c>
      <c r="B75" s="24" t="s">
        <v>121</v>
      </c>
      <c r="C75" s="25" t="s">
        <v>6</v>
      </c>
      <c r="D75" s="32">
        <v>400</v>
      </c>
      <c r="E75" s="27">
        <v>0.27500000000000002</v>
      </c>
      <c r="F75" s="28">
        <f t="shared" si="0"/>
        <v>110</v>
      </c>
      <c r="G75" s="8"/>
      <c r="H75" s="49">
        <f t="shared" si="1"/>
        <v>0</v>
      </c>
    </row>
    <row r="76" spans="1:8">
      <c r="A76" s="25" t="s">
        <v>81</v>
      </c>
      <c r="B76" s="24" t="s">
        <v>111</v>
      </c>
      <c r="C76" s="25" t="s">
        <v>6</v>
      </c>
      <c r="D76" s="32">
        <v>650</v>
      </c>
      <c r="E76" s="27">
        <v>0.124</v>
      </c>
      <c r="F76" s="28">
        <f t="shared" si="0"/>
        <v>80.599999999999994</v>
      </c>
      <c r="G76" s="8"/>
      <c r="H76" s="49">
        <f t="shared" si="1"/>
        <v>0</v>
      </c>
    </row>
    <row r="77" spans="1:8" ht="30">
      <c r="A77" s="24" t="s">
        <v>90</v>
      </c>
      <c r="B77" s="24" t="s">
        <v>112</v>
      </c>
      <c r="C77" s="24" t="s">
        <v>6</v>
      </c>
      <c r="D77" s="31">
        <v>50</v>
      </c>
      <c r="E77" s="27">
        <v>38.56</v>
      </c>
      <c r="F77" s="28">
        <f t="shared" si="0"/>
        <v>1928</v>
      </c>
      <c r="G77" s="8"/>
      <c r="H77" s="49">
        <f t="shared" si="1"/>
        <v>0</v>
      </c>
    </row>
    <row r="78" spans="1:8" ht="30">
      <c r="A78" s="24" t="s">
        <v>87</v>
      </c>
      <c r="B78" s="24" t="s">
        <v>88</v>
      </c>
      <c r="C78" s="24" t="s">
        <v>6</v>
      </c>
      <c r="D78" s="31">
        <v>50</v>
      </c>
      <c r="E78" s="27">
        <v>21.97</v>
      </c>
      <c r="F78" s="28">
        <f t="shared" si="0"/>
        <v>1098.5</v>
      </c>
      <c r="G78" s="8"/>
      <c r="H78" s="49">
        <f t="shared" si="1"/>
        <v>0</v>
      </c>
    </row>
    <row r="79" spans="1:8">
      <c r="A79" s="24" t="s">
        <v>86</v>
      </c>
      <c r="B79" s="24" t="s">
        <v>89</v>
      </c>
      <c r="C79" s="24" t="s">
        <v>6</v>
      </c>
      <c r="D79" s="31">
        <v>100</v>
      </c>
      <c r="E79" s="27">
        <v>3.8</v>
      </c>
      <c r="F79" s="28">
        <f t="shared" si="0"/>
        <v>380</v>
      </c>
      <c r="G79" s="8"/>
      <c r="H79" s="49">
        <f t="shared" si="1"/>
        <v>0</v>
      </c>
    </row>
    <row r="80" spans="1:8">
      <c r="A80" s="24" t="s">
        <v>85</v>
      </c>
      <c r="B80" s="24" t="s">
        <v>113</v>
      </c>
      <c r="C80" s="24" t="s">
        <v>6</v>
      </c>
      <c r="D80" s="31">
        <v>10</v>
      </c>
      <c r="E80" s="27">
        <v>129.5</v>
      </c>
      <c r="F80" s="28">
        <f t="shared" si="0"/>
        <v>1295</v>
      </c>
      <c r="G80" s="8"/>
      <c r="H80" s="49">
        <f t="shared" si="1"/>
        <v>0</v>
      </c>
    </row>
    <row r="81" spans="1:8">
      <c r="A81" s="25" t="s">
        <v>82</v>
      </c>
      <c r="B81" s="34" t="s">
        <v>128</v>
      </c>
      <c r="C81" s="25" t="s">
        <v>6</v>
      </c>
      <c r="D81" s="35">
        <v>250</v>
      </c>
      <c r="E81" s="27">
        <v>19</v>
      </c>
      <c r="F81" s="28">
        <f t="shared" si="0"/>
        <v>4750</v>
      </c>
      <c r="G81" s="8"/>
      <c r="H81" s="49">
        <f t="shared" si="1"/>
        <v>0</v>
      </c>
    </row>
    <row r="82" spans="1:8">
      <c r="A82" s="25" t="s">
        <v>83</v>
      </c>
      <c r="B82" s="34" t="s">
        <v>127</v>
      </c>
      <c r="C82" s="25" t="s">
        <v>6</v>
      </c>
      <c r="D82" s="35">
        <v>400</v>
      </c>
      <c r="E82" s="27">
        <v>20.64</v>
      </c>
      <c r="F82" s="28">
        <f t="shared" si="0"/>
        <v>8256</v>
      </c>
      <c r="G82" s="8"/>
      <c r="H82" s="49">
        <f t="shared" si="1"/>
        <v>0</v>
      </c>
    </row>
    <row r="83" spans="1:8">
      <c r="A83" s="25" t="s">
        <v>84</v>
      </c>
      <c r="B83" s="34" t="s">
        <v>129</v>
      </c>
      <c r="C83" s="25" t="s">
        <v>6</v>
      </c>
      <c r="D83" s="35">
        <v>370</v>
      </c>
      <c r="E83" s="27">
        <v>27.26</v>
      </c>
      <c r="F83" s="28">
        <f t="shared" si="0"/>
        <v>10086.200000000001</v>
      </c>
      <c r="G83" s="8"/>
      <c r="H83" s="49">
        <f t="shared" si="1"/>
        <v>0</v>
      </c>
    </row>
    <row r="84" spans="1:8">
      <c r="A84" s="36"/>
      <c r="B84" s="37" t="s">
        <v>115</v>
      </c>
      <c r="C84" s="38"/>
      <c r="D84" s="38"/>
      <c r="E84" s="39"/>
      <c r="F84" s="40">
        <f>SUM(F21:F83)</f>
        <v>66115.360000000001</v>
      </c>
      <c r="G84" s="8"/>
      <c r="H84" s="49">
        <f>SUM(H21:H83)</f>
        <v>0</v>
      </c>
    </row>
    <row r="85" spans="1:8" ht="15.75" thickBot="1">
      <c r="A85" s="36"/>
      <c r="B85" s="37" t="s">
        <v>126</v>
      </c>
      <c r="C85" s="41"/>
      <c r="D85" s="42"/>
      <c r="E85" s="43"/>
      <c r="F85" s="44">
        <f>F84*21/100</f>
        <v>13884.2256</v>
      </c>
      <c r="G85" s="8"/>
      <c r="H85" s="49">
        <f>SUM(H84*21/100)</f>
        <v>0</v>
      </c>
    </row>
    <row r="86" spans="1:8" ht="15.75" thickBot="1">
      <c r="A86" s="36"/>
      <c r="B86" s="45" t="s">
        <v>116</v>
      </c>
      <c r="C86" s="46"/>
      <c r="D86" s="46"/>
      <c r="E86" s="47"/>
      <c r="F86" s="48">
        <f>SUM(F84:F85)</f>
        <v>79999.585600000006</v>
      </c>
      <c r="G86" s="9"/>
      <c r="H86" s="50">
        <f>SUM(H84+H85)</f>
        <v>0</v>
      </c>
    </row>
    <row r="89" spans="1:8" ht="24.75" customHeight="1">
      <c r="A89" s="51" t="s">
        <v>136</v>
      </c>
      <c r="B89" s="52"/>
      <c r="C89" s="52"/>
      <c r="D89" s="52"/>
      <c r="E89" s="52"/>
      <c r="F89" s="52"/>
      <c r="G89" s="52"/>
      <c r="H89" s="52"/>
    </row>
    <row r="91" spans="1:8">
      <c r="B91" s="53" t="s">
        <v>137</v>
      </c>
      <c r="C91" s="55"/>
    </row>
    <row r="92" spans="1:8">
      <c r="A92" s="18"/>
      <c r="B92" s="18"/>
      <c r="C92" s="18"/>
      <c r="D92" s="18"/>
      <c r="E92" s="18"/>
      <c r="F92" s="18"/>
      <c r="G92" s="18"/>
      <c r="H92" s="18"/>
    </row>
    <row r="93" spans="1:8">
      <c r="A93" s="53" t="s">
        <v>138</v>
      </c>
      <c r="B93" s="18"/>
      <c r="C93" s="18"/>
      <c r="D93" s="18"/>
      <c r="E93" s="18"/>
      <c r="F93" s="18"/>
      <c r="G93" s="18"/>
      <c r="H93" s="18"/>
    </row>
    <row r="94" spans="1:8">
      <c r="A94" s="18"/>
      <c r="B94" s="18"/>
      <c r="C94" s="18"/>
      <c r="D94" s="18"/>
      <c r="E94" s="18"/>
      <c r="F94" s="18"/>
      <c r="G94" s="18"/>
      <c r="H94" s="18"/>
    </row>
    <row r="95" spans="1:8">
      <c r="A95" s="54" t="s">
        <v>139</v>
      </c>
      <c r="B95" s="54"/>
      <c r="C95" s="54"/>
      <c r="D95" s="54"/>
      <c r="E95" s="54"/>
      <c r="F95" s="54"/>
      <c r="G95" s="54"/>
      <c r="H95" s="54"/>
    </row>
    <row r="96" spans="1:8">
      <c r="A96" s="18"/>
      <c r="B96" s="18"/>
      <c r="C96" s="18"/>
      <c r="D96" s="18"/>
      <c r="E96" s="18"/>
      <c r="F96" s="18"/>
      <c r="G96" s="18"/>
      <c r="H96" s="18"/>
    </row>
    <row r="97" spans="1:8" ht="23.25" customHeight="1">
      <c r="A97" s="54" t="s">
        <v>142</v>
      </c>
      <c r="B97" s="54"/>
      <c r="C97" s="10"/>
      <c r="D97" s="10"/>
      <c r="E97" s="10"/>
      <c r="F97" s="10"/>
      <c r="G97" s="10"/>
      <c r="H97" s="10"/>
    </row>
    <row r="98" spans="1:8" ht="51.75" customHeight="1">
      <c r="A98" s="52" t="s">
        <v>143</v>
      </c>
      <c r="B98" s="52"/>
      <c r="C98" s="52"/>
      <c r="D98" s="52"/>
      <c r="E98" s="52"/>
      <c r="F98" s="52"/>
      <c r="G98" s="52"/>
      <c r="H98" s="52"/>
    </row>
    <row r="101" spans="1:8">
      <c r="A101" s="2" t="s">
        <v>140</v>
      </c>
    </row>
    <row r="104" spans="1:8">
      <c r="A104" s="2" t="s">
        <v>141</v>
      </c>
    </row>
  </sheetData>
  <sheetProtection algorithmName="SHA-512" hashValue="NejOxQ4Ht5ljTDoep8l0n9Asi5uNfCRxT+AH+yXvzRIg0k4EhqVjT+fDe/toouaRpZz0BI1qCX/KDgpJlpeT/Q==" saltValue="9Fx8UG2CvWAlNkN3pr71JA==" spinCount="100000" sheet="1" objects="1" scenarios="1"/>
  <mergeCells count="8">
    <mergeCell ref="A98:H98"/>
    <mergeCell ref="A95:H95"/>
    <mergeCell ref="A97:B97"/>
    <mergeCell ref="C97:H97"/>
    <mergeCell ref="A11:H11"/>
    <mergeCell ref="A15:H15"/>
    <mergeCell ref="A17:H17"/>
    <mergeCell ref="A89:H89"/>
  </mergeCells>
  <pageMargins left="0.23622047244094491" right="0.23622047244094491" top="0.74803149606299213" bottom="0.74803149606299213" header="0.31496062992125984" footer="0.31496062992125984"/>
  <pageSetup paperSize="9" scale="3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MATERIAL</vt:lpstr>
      <vt:lpstr>MATERIAL!Títols_per_imprimir</vt:lpstr>
    </vt:vector>
  </TitlesOfParts>
  <Company>Ajuntament de Sabadell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Badia O  Isidre ESPAI PUBLIC</dc:creator>
  <cp:lastModifiedBy>Administrador</cp:lastModifiedBy>
  <cp:lastPrinted>2023-05-23T11:18:33Z</cp:lastPrinted>
  <dcterms:created xsi:type="dcterms:W3CDTF">2019-02-25T09:16:31Z</dcterms:created>
  <dcterms:modified xsi:type="dcterms:W3CDTF">2023-05-29T09:52:11Z</dcterms:modified>
</cp:coreProperties>
</file>