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EXPEDIENTS VIRTUALS 2023\OTU_2023_101 POS Subm material recanvis LOG\PLECS\PCAP\Annexos\"/>
    </mc:Choice>
  </mc:AlternateContent>
  <bookViews>
    <workbookView xWindow="0" yWindow="0" windowWidth="28800" windowHeight="11535"/>
  </bookViews>
  <sheets>
    <sheet name="MATERIAL" sheetId="2" r:id="rId1"/>
  </sheets>
  <calcPr calcId="152511"/>
</workbook>
</file>

<file path=xl/calcChain.xml><?xml version="1.0" encoding="utf-8"?>
<calcChain xmlns="http://schemas.openxmlformats.org/spreadsheetml/2006/main">
  <c r="H27" i="2" l="1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26" i="2"/>
  <c r="H107" i="2" l="1"/>
  <c r="H108" i="2" s="1"/>
  <c r="H109" i="2" s="1"/>
  <c r="F106" i="2" l="1"/>
  <c r="F105" i="2"/>
  <c r="F104" i="2"/>
  <c r="F103" i="2"/>
  <c r="F102" i="2"/>
  <c r="F101" i="2"/>
  <c r="F100" i="2"/>
  <c r="F99" i="2"/>
  <c r="F98" i="2"/>
  <c r="F97" i="2"/>
  <c r="F96" i="2"/>
  <c r="F95" i="2"/>
  <c r="F94" i="2"/>
  <c r="F93" i="2"/>
  <c r="F92" i="2"/>
  <c r="F91" i="2"/>
  <c r="F90" i="2"/>
  <c r="F89" i="2"/>
  <c r="F88" i="2"/>
  <c r="F87" i="2"/>
  <c r="F86" i="2"/>
  <c r="F85" i="2"/>
  <c r="F84" i="2"/>
  <c r="F83" i="2"/>
  <c r="F82" i="2"/>
  <c r="F81" i="2"/>
  <c r="F80" i="2"/>
  <c r="F79" i="2"/>
  <c r="F78" i="2"/>
  <c r="F77" i="2"/>
  <c r="F76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/>
  <c r="F56" i="2"/>
  <c r="F55" i="2"/>
  <c r="F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107" i="2" s="1"/>
  <c r="F26" i="2"/>
  <c r="F108" i="2" l="1"/>
  <c r="F109" i="2" s="1"/>
</calcChain>
</file>

<file path=xl/sharedStrings.xml><?xml version="1.0" encoding="utf-8"?>
<sst xmlns="http://schemas.openxmlformats.org/spreadsheetml/2006/main" count="190" uniqueCount="122">
  <si>
    <t>Descripció material</t>
  </si>
  <si>
    <t>Subtotal</t>
  </si>
  <si>
    <t xml:space="preserve">Total previsió </t>
  </si>
  <si>
    <t>OFERTA ECONÒMICA</t>
  </si>
  <si>
    <t>Annex 4</t>
  </si>
  <si>
    <t>1) En relació als criteris d’adjudicació avaluables mitjançant l’aplicació de fórmules que preveu el Plec de clàusules administratives particulars fa constar que l’oferta presentada es desglossa conforme el següent:</t>
  </si>
  <si>
    <t xml:space="preserve">b) Criteri 2: Percentatge de descompte mínim sobre els preus dels productes del catàleg aportat del licitador i no relacionats en l’annex I del PPT. </t>
  </si>
  <si>
    <t>Ofereix un percentatge de descompte de</t>
  </si>
  <si>
    <t>2) En relació a la declaració responsable a mantenir el estoc dels productes de l’annex 1 del PPT:</t>
  </si>
  <si>
    <t xml:space="preserve">  , a data de signatura electrònica</t>
  </si>
  <si>
    <t>Signat,</t>
  </si>
  <si>
    <t>En el cas que l’empresa</t>
  </si>
  <si>
    <t>Model vehicle</t>
  </si>
  <si>
    <t>Iveco Cisterna ML180E28K (5880 cm3)</t>
  </si>
  <si>
    <t>Nissan Cabstar  (2953 cm3)</t>
  </si>
  <si>
    <t>Nissan Container</t>
  </si>
  <si>
    <t>Nissan Cayvol NT400 (2953 cm3) Ploma</t>
  </si>
  <si>
    <t>Nissan eNV200 Profesional 40 Kwh</t>
  </si>
  <si>
    <t>Nissan Leaf 30KWH  (80 Kw)</t>
  </si>
  <si>
    <t>Nissan Leaf Acenta 40 Kwh</t>
  </si>
  <si>
    <t>Nissan NV200 (1461 cm3)</t>
  </si>
  <si>
    <t>Nissan NV300 Comfort 2.0 dCi EU6D 120CV</t>
  </si>
  <si>
    <t>Nissan Qashqai  (1461 cm3)</t>
  </si>
  <si>
    <t>Nissan Trade 2.0 Plataf (1952 cm3)</t>
  </si>
  <si>
    <t>Reanault Kangoo (1149 cm3)</t>
  </si>
  <si>
    <t>Tractor Kubo</t>
  </si>
  <si>
    <t>Varis</t>
  </si>
  <si>
    <t>DATA DE MATRICULACIÓ</t>
  </si>
  <si>
    <t>SILENCIÓS TUB ESCAPAMENT</t>
  </si>
  <si>
    <t>ESCOMBRETES NETEJA PARABRISES DAVANTER</t>
  </si>
  <si>
    <t>MIRALL RETROVISOR DRET</t>
  </si>
  <si>
    <t>BARRA DE DIRECCIÓ</t>
  </si>
  <si>
    <t>AMORTIDOR DARRERA</t>
  </si>
  <si>
    <t>TERMINAL PARAXOCS DARRERA</t>
  </si>
  <si>
    <t>PILOT POSTERIOR DARRERA</t>
  </si>
  <si>
    <t xml:space="preserve">JOC CABLES CANVI </t>
  </si>
  <si>
    <t>KIT EMBRAGATGE (PREMSA, DISC I COIXINET)   ***</t>
  </si>
  <si>
    <t>FILTRE OLI   ***</t>
  </si>
  <si>
    <t>BATERIA 12V 91AH 306X173X22</t>
  </si>
  <si>
    <t>FILTRE AIRE</t>
  </si>
  <si>
    <t>RADIADOR ATLEON B660</t>
  </si>
  <si>
    <t>INTERMITENT MIRALL</t>
  </si>
  <si>
    <t>MOLDURA PARAXOCS DARRERA</t>
  </si>
  <si>
    <t>TAP COMBUSTIBLE</t>
  </si>
  <si>
    <t>PILOT POSTERIOR ESQUERRA/DRETA   ***</t>
  </si>
  <si>
    <t>PNEUMÀTIC AMB ETIQUETES COM A MÍNIM: C / B / 68 dB. MIDES: 185/65/R15</t>
  </si>
  <si>
    <t>PNEUMÀTIC AMB ETIQUETES COM A MÍNIM: C / A / 70 dB. MIDES: 175/65/R15</t>
  </si>
  <si>
    <t>PNEUMÀTIC AMB ETIQUETES COM A MÍNIM: A / B / 68 dB. MIDES: 215/55/R18</t>
  </si>
  <si>
    <t>ALÇAVIDRES DRET /ESQUERRA</t>
  </si>
  <si>
    <t>INTERRUPTOR AIXECAVIDRES</t>
  </si>
  <si>
    <t>CÒPIA COMANDAMENT VEHICLE</t>
  </si>
  <si>
    <t>TULIPA POSTERIOR PL5 VALEO</t>
  </si>
  <si>
    <t>PILOT INTERMITENT LATERAL ALETA</t>
  </si>
  <si>
    <t>JOC DAVANTER ALFOMBRA GOMA</t>
  </si>
  <si>
    <t>XARXA DE MALETER</t>
  </si>
  <si>
    <t xml:space="preserve">TAPABOQUES </t>
  </si>
  <si>
    <t>EMBELLIDORS RODES NISSAN NV200   ***</t>
  </si>
  <si>
    <t>PARAXOCS DARRERA INFERIOR   ***</t>
  </si>
  <si>
    <t>PARAXOCS DAVANTER INFERIOR   ***</t>
  </si>
  <si>
    <t>PNEUMÀTIC AMB ETIQUETES COM A MÍNIM: A / B / 70 dB. MIDES: 205/55/R16 INDEX DE CÀRREGA MÍNIM 80 P</t>
  </si>
  <si>
    <t>CÒPIA CLAU VEHICLE</t>
  </si>
  <si>
    <t>PILOT (FARO) DAVANTER ESQUERRA/DRETA   ***</t>
  </si>
  <si>
    <t>PARAXOCS DEL DAVANT   ***</t>
  </si>
  <si>
    <t>PARAXOCS DEL DARRERE   ***</t>
  </si>
  <si>
    <t>JOC COMPLERT ALFOMBRA GOMA</t>
  </si>
  <si>
    <t>PILOT POSTERIOR DRETA/ESQUERRA</t>
  </si>
  <si>
    <t>MIRALL RETROVISOR (VIDRE)</t>
  </si>
  <si>
    <t>MIRALL RETROVISOR</t>
  </si>
  <si>
    <t>KIT PASTILLES FRE</t>
  </si>
  <si>
    <t>DISC DE FRE</t>
  </si>
  <si>
    <t>PNEUMÀTIC AMB ETIQUETES COM A MÍNIM: A / B / 70 dB. MIDES: 205/65/R16  INDEX DE CÀRREGA MÍNIM 105-107T</t>
  </si>
  <si>
    <t>MIRALL DRET</t>
  </si>
  <si>
    <t>BOMBETA H11 12V   ***</t>
  </si>
  <si>
    <t>BOMBETA H9 12V 65W   ***</t>
  </si>
  <si>
    <t>BOMBETA 12V 21W SENSE CASQUET AMBAR</t>
  </si>
  <si>
    <t>PNEUMÀTIC AMB ETIQUETES COM A MÍNIM: B / B / 71 dB. MIDES: 215/65/R16</t>
  </si>
  <si>
    <t>PNEUMÀTIC AMB ETIQUETES COM A MÍNIM: C / A / 70 dB. MIDES: 215/55/R18</t>
  </si>
  <si>
    <t>PILOT (FARO) DARRERA ESQUERRA/DRETA   ***</t>
  </si>
  <si>
    <t>PNEUMÀTIC AMB ETIQUETES COM A MÍNIM: E / B / 73 dB. MIDES: 195/70/R15</t>
  </si>
  <si>
    <t>KIT EMBRAGATGE</t>
  </si>
  <si>
    <t xml:space="preserve">PNEUMÀTIC AMB ETIQUETES COM A MÍNIM: B / B / 70 dB. MIDES: 165/70/R14 </t>
  </si>
  <si>
    <t>RADIADOR AIGUA</t>
  </si>
  <si>
    <t>KIT DISTRIBUCIÓ AMB BOMBA D'AIGUA</t>
  </si>
  <si>
    <t>JOC PASTILLES FRE</t>
  </si>
  <si>
    <t>KIT MORDASSES I BOMBINS FRE DARRERA</t>
  </si>
  <si>
    <t>KIT DISTRIBUCIÓ</t>
  </si>
  <si>
    <t>BOMBA D'AIGUA</t>
  </si>
  <si>
    <t>SENSOR ADMISIÓ</t>
  </si>
  <si>
    <t>BOTÓ WARNING</t>
  </si>
  <si>
    <t>ANCLATGE CINTURÓ SEGURETAT DARRERA</t>
  </si>
  <si>
    <t>SUPORT DE MOTOR DISTRIBUCIÓ</t>
  </si>
  <si>
    <t>BOMBA LIMPIA</t>
  </si>
  <si>
    <t>BATERIA 98AH</t>
  </si>
  <si>
    <t>BOMBETA H-7 -12V 55W    (  1 UD  )</t>
  </si>
  <si>
    <t>BOMBETA STOP 2 FILAMENTS 12 V 21 W     (  1 UD  )</t>
  </si>
  <si>
    <t>BOMBETA STOP 1 FILAMENT 12 V 21 W      (  1 UD  )</t>
  </si>
  <si>
    <t>BOMBETA H-1 -12 V 55 W      (  1 UD  )</t>
  </si>
  <si>
    <t>BOMBETA H-4 12 V 60/55 W    (  1 UD  )</t>
  </si>
  <si>
    <t>BOMBETA C5W  12 R 5 W SV 8,5 (MATRICULA)     (  1 UD  )</t>
  </si>
  <si>
    <t>BOMBETES WY21W   12V 21W GROGES SENSE CASQUET  ref.120071CP  (  1 UD  )</t>
  </si>
  <si>
    <t xml:space="preserve">BATERIA 12V - 95 AMPERS   + DERET. </t>
  </si>
  <si>
    <t xml:space="preserve">BATERIA 12V - 55 AMPERS   + DERET.   </t>
  </si>
  <si>
    <t>BATERIA 12V - 110 AMPERS + DERET.</t>
  </si>
  <si>
    <t>BATERIA 12 V 45 AMPERS + ESQUERRA</t>
  </si>
  <si>
    <t>OLI SEMI SINTETIC 10 W40 (ENVASES DE 5 LTS)</t>
  </si>
  <si>
    <t>OLI SINTETIC PREMIUM 5 W30  (ENVASES DE 5 LTS) ... C2/ C3</t>
  </si>
  <si>
    <t>OLI SINTETIC PREMIUM 5 W30  (ENVASES DE 5 LTS) ... C4</t>
  </si>
  <si>
    <t>ADBLUE (Garrafa de 5 LTS )</t>
  </si>
  <si>
    <t>IVA 21%</t>
  </si>
  <si>
    <t>Previsió unitats de consum anual</t>
  </si>
  <si>
    <t>Preu unitari (IVA exclòs)</t>
  </si>
  <si>
    <t>Preu final
 (IVA exclòs)</t>
  </si>
  <si>
    <t>Oferta econòmica</t>
  </si>
  <si>
    <t>Import (IVA exclòs)</t>
  </si>
  <si>
    <r>
      <t xml:space="preserve"> resultés adjudicatària del contracte anomenat</t>
    </r>
    <r>
      <rPr>
        <b/>
        <sz val="9"/>
        <color theme="1"/>
        <rFont val="Arial"/>
        <family val="2"/>
      </rPr>
      <t xml:space="preserve">, “Subministrament de material de recanvis”, </t>
    </r>
    <r>
      <rPr>
        <sz val="9"/>
        <color theme="1"/>
        <rFont val="Arial"/>
        <family val="2"/>
      </rPr>
      <t>es compromet a mantenir en estoc permanent, durant tot el període del contracte, els productes relacionats en l’annex 1 del PPT (Plec de prescripcions tècniques)</t>
    </r>
    <r>
      <rPr>
        <sz val="9"/>
        <color rgb="FF000000"/>
        <rFont val="Arial"/>
        <family val="2"/>
      </rPr>
      <t>.</t>
    </r>
  </si>
  <si>
    <t xml:space="preserve">En/na  , amb NIF , en qualitat de   i en nom i representació de la societat   , amb CIF _____________________________ i domiciliada a________________________________     , segons escriptura pública autoritzada davant Notari/a___________________  , en data________________  i amb número de protocol___________________________ , assabentat de l’anunci publicat en data   en el perfil del contractant de l’Ajuntament de Sabadell i de les condicions i requisits que s’exigeixen per a l’adjudicació del contracte anomenat “Subministrament de material de recanvis” concorre a aquest procediment i es compromet, en cas de ser seleccionada la seva oferta, a l’execució del contracte amb estricta subjecció al plec de clàusules administratives particulars, al plec de condicions tècniques particulars i la resta de documentació que forma part de la licitació
</t>
  </si>
  <si>
    <r>
      <t>a)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0"/>
        <color rgb="FF000000"/>
        <rFont val="Arial"/>
        <family val="2"/>
      </rPr>
      <t xml:space="preserve">Criteri 1: Baixa econòmica. Import ofertat del pressupost estimatiu de la despesa anual. S'entendrà per proposició econòmica el preu total en funció deles unitats estimades de l'Annex 1 del Plec de prescripcions tècniques (PPT). </t>
    </r>
  </si>
  <si>
    <t>L'empresa licitadora haurà d'especificar el preu unitari del producte expressat amb 2 decimal i l'IVA exclòs, i s'utilitzarà el seguent sistema de càlcul per obtenir el preu total de l'oferta:</t>
  </si>
  <si>
    <t>* Es multiplicaran els preus unitaris (IVA exclòs) de cada unitat de producte pel nombre d'unitats estimades.</t>
  </si>
  <si>
    <t>* Els imports resultants es sumaran, i al resultat s'aplicarà l'IVA del 21%, i s'entendrà com l'import total ofertat per l'empresa licitadora sobre la qual s'aplicarà la fórmula indicada a la lletra W del PCAP</t>
  </si>
  <si>
    <t>Els preus unitaris ofertats no poden ser superiors als preus unitaris màxims indicats a l'Annex 1 del PPT</t>
  </si>
  <si>
    <t>L'empresa adjudicatària haurà de mantenir els preus oferts durant tota la vigència del contracte (incloses les seves possibles pròrrogues)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</si>
</sst>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color indexed="8"/>
      <name val="Arial"/>
      <family val="2"/>
    </font>
    <font>
      <b/>
      <sz val="10"/>
      <color indexed="8"/>
      <name val="Calibri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b/>
      <u/>
      <sz val="12"/>
      <color indexed="8"/>
      <name val="Arial"/>
      <family val="2"/>
    </font>
    <font>
      <b/>
      <sz val="11"/>
      <color indexed="8"/>
      <name val="Arial"/>
      <family val="2"/>
    </font>
    <font>
      <b/>
      <sz val="10"/>
      <color rgb="FF000000"/>
      <name val="Arial"/>
      <family val="2"/>
    </font>
    <font>
      <b/>
      <sz val="7"/>
      <color rgb="FF000000"/>
      <name val="Times New Roman"/>
      <family val="1"/>
    </font>
    <font>
      <sz val="10"/>
      <color indexed="8"/>
      <name val="Arial"/>
      <family val="2"/>
    </font>
    <font>
      <b/>
      <sz val="9"/>
      <color indexed="8"/>
      <name val="Arial"/>
      <family val="2"/>
    </font>
    <font>
      <sz val="9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rgb="FF000000"/>
      <name val="Arial"/>
      <family val="2"/>
    </font>
    <font>
      <sz val="9"/>
      <color indexed="8"/>
      <name val="Arial"/>
      <family val="2"/>
    </font>
    <font>
      <b/>
      <sz val="9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70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Alignment="1" applyProtection="1">
      <alignment horizontal="left"/>
      <protection locked="0"/>
    </xf>
    <xf numFmtId="0" fontId="2" fillId="0" borderId="0" xfId="0" applyFont="1" applyAlignment="1" applyProtection="1">
      <alignment horizontal="justify" vertical="justify" wrapText="1"/>
      <protection locked="0"/>
    </xf>
    <xf numFmtId="0" fontId="0" fillId="0" borderId="0" xfId="0" applyAlignment="1" applyProtection="1">
      <alignment horizontal="justify" vertical="justify" wrapText="1"/>
      <protection locked="0"/>
    </xf>
    <xf numFmtId="0" fontId="2" fillId="0" borderId="0" xfId="0" applyFont="1" applyAlignment="1" applyProtection="1">
      <alignment vertical="center" wrapText="1"/>
    </xf>
    <xf numFmtId="0" fontId="0" fillId="0" borderId="0" xfId="0" applyAlignment="1" applyProtection="1">
      <alignment vertical="center" wrapText="1"/>
    </xf>
    <xf numFmtId="0" fontId="0" fillId="0" borderId="0" xfId="0" applyProtection="1"/>
    <xf numFmtId="0" fontId="5" fillId="0" borderId="0" xfId="0" applyFont="1" applyProtection="1"/>
    <xf numFmtId="0" fontId="5" fillId="0" borderId="0" xfId="0" applyFont="1" applyAlignment="1" applyProtection="1"/>
    <xf numFmtId="0" fontId="10" fillId="0" borderId="0" xfId="0" applyFont="1" applyAlignment="1" applyProtection="1">
      <alignment horizontal="center" vertical="center"/>
    </xf>
    <xf numFmtId="0" fontId="6" fillId="0" borderId="0" xfId="0" applyFont="1" applyAlignment="1" applyProtection="1">
      <alignment horizontal="left" vertical="justify" wrapText="1"/>
    </xf>
    <xf numFmtId="0" fontId="2" fillId="0" borderId="0" xfId="0" applyFont="1" applyAlignment="1" applyProtection="1">
      <alignment horizontal="left" vertical="justify" wrapText="1"/>
    </xf>
    <xf numFmtId="0" fontId="10" fillId="0" borderId="0" xfId="0" applyFont="1" applyAlignment="1" applyProtection="1">
      <alignment horizontal="left" vertical="center"/>
    </xf>
    <xf numFmtId="0" fontId="5" fillId="0" borderId="0" xfId="0" applyFont="1" applyAlignment="1" applyProtection="1">
      <alignment horizontal="left" wrapText="1"/>
    </xf>
    <xf numFmtId="0" fontId="14" fillId="0" borderId="0" xfId="0" applyFont="1" applyAlignment="1" applyProtection="1"/>
    <xf numFmtId="0" fontId="15" fillId="2" borderId="0" xfId="0" applyFont="1" applyFill="1" applyAlignment="1" applyProtection="1">
      <protection locked="0"/>
    </xf>
    <xf numFmtId="0" fontId="14" fillId="0" borderId="0" xfId="0" applyFont="1" applyAlignment="1" applyProtection="1">
      <alignment horizontal="left" vertical="justify" wrapText="1"/>
    </xf>
    <xf numFmtId="0" fontId="2" fillId="0" borderId="0" xfId="0" applyFont="1" applyAlignment="1" applyProtection="1">
      <alignment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4" fillId="0" borderId="1" xfId="0" applyFont="1" applyBorder="1" applyAlignment="1" applyProtection="1">
      <alignment horizontal="left" wrapText="1"/>
    </xf>
    <xf numFmtId="14" fontId="14" fillId="0" borderId="1" xfId="0" applyNumberFormat="1" applyFont="1" applyBorder="1" applyAlignment="1" applyProtection="1">
      <alignment horizontal="center" wrapText="1"/>
    </xf>
    <xf numFmtId="0" fontId="14" fillId="0" borderId="1" xfId="0" applyFont="1" applyBorder="1" applyAlignment="1" applyProtection="1">
      <alignment wrapText="1"/>
    </xf>
    <xf numFmtId="0" fontId="14" fillId="0" borderId="1" xfId="0" applyFont="1" applyFill="1" applyBorder="1" applyAlignment="1" applyProtection="1">
      <alignment wrapText="1"/>
    </xf>
    <xf numFmtId="0" fontId="14" fillId="0" borderId="0" xfId="0" applyFont="1" applyAlignment="1" applyProtection="1">
      <alignment wrapText="1"/>
    </xf>
    <xf numFmtId="0" fontId="14" fillId="0" borderId="0" xfId="0" applyFont="1" applyAlignment="1" applyProtection="1">
      <alignment horizontal="center" wrapText="1"/>
    </xf>
    <xf numFmtId="0" fontId="16" fillId="0" borderId="3" xfId="0" applyFont="1" applyFill="1" applyBorder="1" applyAlignment="1" applyProtection="1">
      <alignment wrapText="1"/>
    </xf>
    <xf numFmtId="0" fontId="14" fillId="0" borderId="2" xfId="0" applyFont="1" applyBorder="1" applyAlignment="1" applyProtection="1">
      <alignment wrapText="1"/>
    </xf>
    <xf numFmtId="44" fontId="14" fillId="0" borderId="1" xfId="1" applyFont="1" applyBorder="1" applyAlignment="1" applyProtection="1">
      <alignment wrapText="1"/>
    </xf>
    <xf numFmtId="0" fontId="16" fillId="0" borderId="2" xfId="0" applyFont="1" applyFill="1" applyBorder="1" applyAlignment="1" applyProtection="1">
      <alignment wrapText="1"/>
    </xf>
    <xf numFmtId="44" fontId="13" fillId="0" borderId="4" xfId="1" applyFont="1" applyBorder="1" applyAlignment="1" applyProtection="1">
      <alignment wrapText="1"/>
    </xf>
    <xf numFmtId="0" fontId="19" fillId="0" borderId="0" xfId="0" applyFont="1" applyAlignment="1" applyProtection="1">
      <alignment vertical="center"/>
    </xf>
    <xf numFmtId="0" fontId="13" fillId="2" borderId="1" xfId="0" applyFont="1" applyFill="1" applyBorder="1" applyAlignment="1" applyProtection="1">
      <alignment horizontal="center" vertical="center" wrapText="1"/>
      <protection locked="0"/>
    </xf>
    <xf numFmtId="44" fontId="14" fillId="0" borderId="1" xfId="1" applyFont="1" applyBorder="1" applyAlignment="1" applyProtection="1">
      <alignment horizontal="right" vertical="center" wrapText="1"/>
      <protection locked="0"/>
    </xf>
    <xf numFmtId="44" fontId="14" fillId="0" borderId="1" xfId="1" applyFont="1" applyBorder="1" applyAlignment="1" applyProtection="1">
      <alignment horizontal="right" vertical="center"/>
      <protection locked="0"/>
    </xf>
    <xf numFmtId="0" fontId="15" fillId="0" borderId="0" xfId="0" applyFont="1" applyAlignment="1" applyProtection="1">
      <alignment horizontal="right" vertical="center"/>
      <protection locked="0"/>
    </xf>
    <xf numFmtId="0" fontId="15" fillId="0" borderId="0" xfId="0" applyFont="1" applyAlignment="1" applyProtection="1">
      <alignment horizontal="right" vertical="center" wrapText="1"/>
      <protection locked="0"/>
    </xf>
    <xf numFmtId="0" fontId="15" fillId="0" borderId="0" xfId="0" applyFont="1" applyAlignment="1" applyProtection="1">
      <alignment horizontal="right" vertical="center" wrapText="1"/>
    </xf>
    <xf numFmtId="0" fontId="19" fillId="0" borderId="0" xfId="0" applyFont="1" applyAlignment="1" applyProtection="1">
      <alignment horizontal="right" vertical="center"/>
    </xf>
    <xf numFmtId="0" fontId="13" fillId="2" borderId="1" xfId="0" applyFont="1" applyFill="1" applyBorder="1" applyAlignment="1" applyProtection="1">
      <alignment horizontal="right" vertical="center" wrapText="1"/>
    </xf>
    <xf numFmtId="44" fontId="14" fillId="0" borderId="1" xfId="1" applyFont="1" applyBorder="1" applyAlignment="1" applyProtection="1">
      <alignment horizontal="right" vertical="center" wrapText="1"/>
    </xf>
    <xf numFmtId="44" fontId="15" fillId="0" borderId="1" xfId="1" applyFont="1" applyBorder="1" applyAlignment="1" applyProtection="1">
      <alignment horizontal="right" vertical="center"/>
    </xf>
    <xf numFmtId="0" fontId="14" fillId="0" borderId="0" xfId="0" applyFont="1" applyProtection="1">
      <protection locked="0"/>
    </xf>
    <xf numFmtId="0" fontId="14" fillId="0" borderId="0" xfId="0" applyFont="1" applyAlignment="1" applyProtection="1">
      <alignment horizontal="justify" vertical="justify" wrapText="1"/>
      <protection locked="0"/>
    </xf>
    <xf numFmtId="0" fontId="14" fillId="0" borderId="0" xfId="0" applyFont="1" applyAlignment="1" applyProtection="1">
      <alignment vertical="center" wrapText="1"/>
    </xf>
    <xf numFmtId="0" fontId="14" fillId="0" borderId="0" xfId="0" applyFont="1" applyAlignment="1" applyProtection="1">
      <alignment vertical="center" wrapText="1"/>
      <protection locked="0"/>
    </xf>
    <xf numFmtId="44" fontId="14" fillId="2" borderId="1" xfId="1" applyFont="1" applyFill="1" applyBorder="1" applyAlignment="1" applyProtection="1">
      <alignment horizontal="right" vertical="center"/>
      <protection locked="0"/>
    </xf>
    <xf numFmtId="0" fontId="13" fillId="2" borderId="1" xfId="0" applyFont="1" applyFill="1" applyBorder="1" applyAlignment="1" applyProtection="1">
      <alignment horizontal="center" vertical="center" wrapText="1"/>
    </xf>
    <xf numFmtId="2" fontId="13" fillId="2" borderId="1" xfId="0" applyNumberFormat="1" applyFont="1" applyFill="1" applyBorder="1" applyAlignment="1" applyProtection="1">
      <alignment horizontal="center" vertical="center" wrapText="1"/>
    </xf>
    <xf numFmtId="44" fontId="13" fillId="2" borderId="1" xfId="1" applyFont="1" applyFill="1" applyBorder="1" applyAlignment="1" applyProtection="1">
      <alignment horizontal="center" vertical="center" wrapText="1"/>
    </xf>
    <xf numFmtId="44" fontId="14" fillId="0" borderId="1" xfId="1" applyFont="1" applyFill="1" applyBorder="1" applyAlignment="1" applyProtection="1">
      <alignment horizontal="right" vertical="center" wrapText="1"/>
    </xf>
    <xf numFmtId="44" fontId="14" fillId="0" borderId="1" xfId="1" applyFont="1" applyBorder="1" applyAlignment="1" applyProtection="1">
      <alignment vertical="center" wrapText="1"/>
    </xf>
    <xf numFmtId="44" fontId="14" fillId="0" borderId="2" xfId="1" applyFont="1" applyBorder="1" applyAlignment="1" applyProtection="1">
      <alignment vertical="center" wrapText="1"/>
    </xf>
    <xf numFmtId="44" fontId="18" fillId="0" borderId="5" xfId="1" applyFont="1" applyBorder="1" applyAlignment="1" applyProtection="1">
      <alignment vertical="center" wrapText="1"/>
    </xf>
    <xf numFmtId="44" fontId="18" fillId="0" borderId="4" xfId="1" applyFont="1" applyBorder="1" applyAlignment="1" applyProtection="1">
      <alignment vertical="center" wrapText="1"/>
    </xf>
    <xf numFmtId="0" fontId="14" fillId="0" borderId="1" xfId="0" applyFont="1" applyBorder="1" applyAlignment="1" applyProtection="1">
      <alignment horizontal="center" wrapText="1"/>
    </xf>
    <xf numFmtId="0" fontId="14" fillId="0" borderId="1" xfId="0" applyFont="1" applyFill="1" applyBorder="1" applyAlignment="1" applyProtection="1">
      <alignment horizontal="center" wrapText="1"/>
    </xf>
    <xf numFmtId="9" fontId="14" fillId="0" borderId="1" xfId="2" applyFont="1" applyBorder="1" applyAlignment="1" applyProtection="1">
      <alignment horizontal="right" vertical="center"/>
      <protection locked="0"/>
    </xf>
    <xf numFmtId="9" fontId="0" fillId="2" borderId="0" xfId="2" applyFont="1" applyFill="1" applyAlignment="1" applyProtection="1">
      <alignment horizontal="center"/>
      <protection locked="0"/>
    </xf>
    <xf numFmtId="0" fontId="10" fillId="0" borderId="0" xfId="0" applyFont="1" applyAlignment="1" applyProtection="1">
      <alignment horizontal="left" vertical="center" wrapText="1"/>
    </xf>
    <xf numFmtId="0" fontId="10" fillId="0" borderId="0" xfId="0" applyFont="1" applyAlignment="1" applyProtection="1">
      <alignment horizontal="left" vertical="center" wrapText="1"/>
    </xf>
    <xf numFmtId="0" fontId="12" fillId="0" borderId="0" xfId="0" applyFont="1" applyAlignment="1" applyProtection="1">
      <alignment horizontal="justify" vertical="justify" wrapText="1" readingOrder="1"/>
      <protection locked="0"/>
    </xf>
    <xf numFmtId="0" fontId="7" fillId="0" borderId="0" xfId="0" applyFont="1" applyAlignment="1" applyProtection="1">
      <alignment horizontal="justify" vertical="justify" wrapText="1"/>
    </xf>
    <xf numFmtId="0" fontId="7" fillId="0" borderId="0" xfId="0" applyFont="1" applyAlignment="1" applyProtection="1">
      <alignment horizontal="left" vertical="center"/>
    </xf>
    <xf numFmtId="0" fontId="14" fillId="0" borderId="0" xfId="0" applyFont="1" applyProtection="1"/>
    <xf numFmtId="0" fontId="15" fillId="0" borderId="0" xfId="0" applyFont="1" applyAlignment="1" applyProtection="1">
      <alignment horizontal="right" vertical="center"/>
    </xf>
    <xf numFmtId="9" fontId="0" fillId="3" borderId="0" xfId="2" applyFont="1" applyFill="1" applyProtection="1"/>
    <xf numFmtId="0" fontId="8" fillId="0" borderId="0" xfId="0" applyFont="1" applyAlignment="1" applyProtection="1">
      <alignment horizontal="left"/>
    </xf>
    <xf numFmtId="0" fontId="2" fillId="0" borderId="0" xfId="0" applyFont="1" applyAlignment="1" applyProtection="1">
      <alignment horizontal="left"/>
    </xf>
    <xf numFmtId="0" fontId="9" fillId="0" borderId="0" xfId="0" applyFont="1" applyAlignment="1" applyProtection="1">
      <alignment horizontal="left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332014</xdr:colOff>
      <xdr:row>4</xdr:row>
      <xdr:rowOff>28575</xdr:rowOff>
    </xdr:to>
    <xdr:pic>
      <xdr:nvPicPr>
        <xdr:cNvPr id="1060" name="Imat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743075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H126"/>
  <sheetViews>
    <sheetView tabSelected="1" zoomScale="130" zoomScaleNormal="130" workbookViewId="0">
      <selection activeCell="C119" sqref="C119"/>
    </sheetView>
  </sheetViews>
  <sheetFormatPr defaultColWidth="9.140625" defaultRowHeight="15" x14ac:dyDescent="0.25"/>
  <cols>
    <col min="1" max="1" width="11.28515625" style="1" customWidth="1"/>
    <col min="2" max="2" width="9.85546875" style="1" bestFit="1" customWidth="1"/>
    <col min="3" max="3" width="27" style="1" customWidth="1"/>
    <col min="4" max="4" width="5.28515625" style="1" customWidth="1"/>
    <col min="5" max="5" width="8.7109375" style="1" bestFit="1" customWidth="1"/>
    <col min="6" max="6" width="11.140625" style="1" bestFit="1" customWidth="1"/>
    <col min="7" max="7" width="11.5703125" style="42" customWidth="1"/>
    <col min="8" max="8" width="12.140625" style="35" customWidth="1"/>
    <col min="9" max="16384" width="9.140625" style="1"/>
  </cols>
  <sheetData>
    <row r="7" spans="1:8" ht="15.75" x14ac:dyDescent="0.25">
      <c r="A7" s="67" t="s">
        <v>4</v>
      </c>
      <c r="B7" s="7"/>
      <c r="C7" s="7"/>
    </row>
    <row r="8" spans="1:8" x14ac:dyDescent="0.25">
      <c r="A8" s="68"/>
      <c r="B8" s="7"/>
      <c r="C8" s="7"/>
    </row>
    <row r="9" spans="1:8" x14ac:dyDescent="0.25">
      <c r="A9" s="69" t="s">
        <v>3</v>
      </c>
      <c r="B9" s="7"/>
      <c r="C9" s="7"/>
    </row>
    <row r="10" spans="1:8" x14ac:dyDescent="0.25">
      <c r="A10" s="2"/>
    </row>
    <row r="11" spans="1:8" ht="123.75" customHeight="1" x14ac:dyDescent="0.25">
      <c r="A11" s="61" t="s">
        <v>115</v>
      </c>
      <c r="B11" s="61"/>
      <c r="C11" s="61"/>
      <c r="D11" s="61"/>
      <c r="E11" s="61"/>
      <c r="F11" s="61"/>
      <c r="G11" s="61"/>
      <c r="H11" s="61"/>
    </row>
    <row r="12" spans="1:8" x14ac:dyDescent="0.25">
      <c r="A12" s="3"/>
      <c r="B12" s="4"/>
      <c r="C12" s="4"/>
      <c r="D12" s="4"/>
      <c r="E12" s="4"/>
      <c r="F12" s="4"/>
      <c r="G12" s="43"/>
      <c r="H12" s="36"/>
    </row>
    <row r="13" spans="1:8" ht="27.75" customHeight="1" x14ac:dyDescent="0.25">
      <c r="A13" s="12" t="s">
        <v>5</v>
      </c>
      <c r="B13" s="12"/>
      <c r="C13" s="12"/>
      <c r="D13" s="12"/>
      <c r="E13" s="12"/>
      <c r="F13" s="12"/>
      <c r="G13" s="12"/>
      <c r="H13" s="12"/>
    </row>
    <row r="14" spans="1:8" x14ac:dyDescent="0.25">
      <c r="A14" s="5"/>
      <c r="B14" s="6"/>
      <c r="C14" s="6"/>
      <c r="D14" s="6"/>
      <c r="E14" s="6"/>
      <c r="F14" s="6"/>
      <c r="G14" s="44"/>
      <c r="H14" s="37"/>
    </row>
    <row r="15" spans="1:8" ht="36" customHeight="1" x14ac:dyDescent="0.25">
      <c r="A15" s="59" t="s">
        <v>116</v>
      </c>
      <c r="B15" s="59"/>
      <c r="C15" s="59"/>
      <c r="D15" s="59"/>
      <c r="E15" s="59"/>
      <c r="F15" s="59"/>
      <c r="G15" s="59"/>
      <c r="H15" s="59"/>
    </row>
    <row r="16" spans="1:8" x14ac:dyDescent="0.25">
      <c r="A16" s="60"/>
      <c r="B16" s="60"/>
      <c r="C16" s="60"/>
      <c r="D16" s="60"/>
      <c r="E16" s="60"/>
      <c r="F16" s="60"/>
      <c r="G16" s="60"/>
      <c r="H16" s="60"/>
    </row>
    <row r="17" spans="1:8" ht="26.25" customHeight="1" x14ac:dyDescent="0.25">
      <c r="A17" s="62" t="s">
        <v>117</v>
      </c>
      <c r="B17" s="62"/>
      <c r="C17" s="62"/>
      <c r="D17" s="62"/>
      <c r="E17" s="62"/>
      <c r="F17" s="62"/>
      <c r="G17" s="62"/>
      <c r="H17" s="62"/>
    </row>
    <row r="18" spans="1:8" x14ac:dyDescent="0.25">
      <c r="A18" s="13"/>
      <c r="B18" s="13"/>
      <c r="C18" s="13"/>
      <c r="D18" s="10"/>
      <c r="E18" s="10"/>
      <c r="F18" s="10"/>
      <c r="G18" s="31"/>
      <c r="H18" s="38"/>
    </row>
    <row r="19" spans="1:8" x14ac:dyDescent="0.25">
      <c r="A19" s="63" t="s">
        <v>118</v>
      </c>
      <c r="B19" s="13"/>
      <c r="C19" s="13"/>
      <c r="D19" s="10"/>
      <c r="E19" s="10"/>
      <c r="F19" s="10"/>
      <c r="G19" s="31"/>
      <c r="H19" s="38"/>
    </row>
    <row r="20" spans="1:8" x14ac:dyDescent="0.25">
      <c r="A20" s="13"/>
      <c r="B20" s="13"/>
      <c r="C20" s="13"/>
      <c r="D20" s="10"/>
      <c r="E20" s="10"/>
      <c r="F20" s="10"/>
      <c r="G20" s="31"/>
      <c r="H20" s="38"/>
    </row>
    <row r="21" spans="1:8" ht="28.5" customHeight="1" x14ac:dyDescent="0.25">
      <c r="A21" s="62" t="s">
        <v>119</v>
      </c>
      <c r="B21" s="62"/>
      <c r="C21" s="62"/>
      <c r="D21" s="62"/>
      <c r="E21" s="62"/>
      <c r="F21" s="62"/>
      <c r="G21" s="62"/>
      <c r="H21" s="62"/>
    </row>
    <row r="22" spans="1:8" x14ac:dyDescent="0.25">
      <c r="A22" s="13"/>
      <c r="B22" s="13"/>
      <c r="C22" s="13"/>
      <c r="D22" s="10"/>
      <c r="E22" s="10"/>
      <c r="F22" s="10"/>
      <c r="G22" s="31"/>
      <c r="H22" s="38"/>
    </row>
    <row r="23" spans="1:8" x14ac:dyDescent="0.25">
      <c r="A23" s="63" t="s">
        <v>120</v>
      </c>
      <c r="B23" s="13"/>
      <c r="C23" s="13"/>
      <c r="D23" s="10"/>
      <c r="E23" s="10"/>
      <c r="F23" s="10"/>
      <c r="G23" s="31"/>
      <c r="H23" s="38"/>
    </row>
    <row r="24" spans="1:8" x14ac:dyDescent="0.25">
      <c r="A24" s="18"/>
      <c r="B24" s="19"/>
      <c r="C24" s="19"/>
      <c r="D24" s="19"/>
      <c r="E24" s="19"/>
      <c r="F24" s="19"/>
      <c r="G24" s="45"/>
      <c r="H24" s="36"/>
    </row>
    <row r="25" spans="1:8" ht="108" x14ac:dyDescent="0.25">
      <c r="A25" s="47" t="s">
        <v>12</v>
      </c>
      <c r="B25" s="47" t="s">
        <v>27</v>
      </c>
      <c r="C25" s="47" t="s">
        <v>0</v>
      </c>
      <c r="D25" s="47" t="s">
        <v>109</v>
      </c>
      <c r="E25" s="48" t="s">
        <v>110</v>
      </c>
      <c r="F25" s="49" t="s">
        <v>111</v>
      </c>
      <c r="G25" s="32" t="s">
        <v>112</v>
      </c>
      <c r="H25" s="39" t="s">
        <v>113</v>
      </c>
    </row>
    <row r="26" spans="1:8" ht="48.75" x14ac:dyDescent="0.25">
      <c r="A26" s="20" t="s">
        <v>13</v>
      </c>
      <c r="B26" s="21">
        <v>42186</v>
      </c>
      <c r="C26" s="22" t="s">
        <v>28</v>
      </c>
      <c r="D26" s="55">
        <v>1</v>
      </c>
      <c r="E26" s="50">
        <v>299.88</v>
      </c>
      <c r="F26" s="51">
        <f>ROUND(+D26*E26,2)</f>
        <v>299.88</v>
      </c>
      <c r="G26" s="33"/>
      <c r="H26" s="40">
        <f>SUM(D26*G26)</f>
        <v>0</v>
      </c>
    </row>
    <row r="27" spans="1:8" ht="48.75" x14ac:dyDescent="0.25">
      <c r="A27" s="20" t="s">
        <v>13</v>
      </c>
      <c r="B27" s="21">
        <v>42186</v>
      </c>
      <c r="C27" s="22" t="s">
        <v>29</v>
      </c>
      <c r="D27" s="55">
        <v>4</v>
      </c>
      <c r="E27" s="50">
        <v>10.68</v>
      </c>
      <c r="F27" s="51">
        <f t="shared" ref="F27:F90" si="0">ROUND(+D27*E27,2)</f>
        <v>42.72</v>
      </c>
      <c r="G27" s="34"/>
      <c r="H27" s="40">
        <f t="shared" ref="H27:H90" si="1">SUM(D27*G27)</f>
        <v>0</v>
      </c>
    </row>
    <row r="28" spans="1:8" ht="36.75" x14ac:dyDescent="0.25">
      <c r="A28" s="20" t="s">
        <v>14</v>
      </c>
      <c r="B28" s="21">
        <v>36571</v>
      </c>
      <c r="C28" s="22" t="s">
        <v>30</v>
      </c>
      <c r="D28" s="55">
        <v>2</v>
      </c>
      <c r="E28" s="50">
        <v>33.35</v>
      </c>
      <c r="F28" s="51">
        <f t="shared" si="0"/>
        <v>66.7</v>
      </c>
      <c r="G28" s="34"/>
      <c r="H28" s="40">
        <f t="shared" si="1"/>
        <v>0</v>
      </c>
    </row>
    <row r="29" spans="1:8" ht="36.75" x14ac:dyDescent="0.25">
      <c r="A29" s="20" t="s">
        <v>14</v>
      </c>
      <c r="B29" s="21">
        <v>36571</v>
      </c>
      <c r="C29" s="22" t="s">
        <v>31</v>
      </c>
      <c r="D29" s="55">
        <v>1</v>
      </c>
      <c r="E29" s="50">
        <v>147.19999999999999</v>
      </c>
      <c r="F29" s="51">
        <f>ROUND(+D29*E29,2)</f>
        <v>147.19999999999999</v>
      </c>
      <c r="G29" s="34"/>
      <c r="H29" s="40">
        <f t="shared" si="1"/>
        <v>0</v>
      </c>
    </row>
    <row r="30" spans="1:8" ht="36.75" x14ac:dyDescent="0.25">
      <c r="A30" s="20" t="s">
        <v>14</v>
      </c>
      <c r="B30" s="21">
        <v>36571</v>
      </c>
      <c r="C30" s="22" t="s">
        <v>32</v>
      </c>
      <c r="D30" s="55">
        <v>2</v>
      </c>
      <c r="E30" s="50">
        <v>64.400000000000006</v>
      </c>
      <c r="F30" s="51">
        <f t="shared" si="0"/>
        <v>128.80000000000001</v>
      </c>
      <c r="G30" s="34"/>
      <c r="H30" s="40">
        <f t="shared" si="1"/>
        <v>0</v>
      </c>
    </row>
    <row r="31" spans="1:8" ht="36.75" x14ac:dyDescent="0.25">
      <c r="A31" s="20" t="s">
        <v>14</v>
      </c>
      <c r="B31" s="21">
        <v>36571</v>
      </c>
      <c r="C31" s="22" t="s">
        <v>33</v>
      </c>
      <c r="D31" s="55">
        <v>2</v>
      </c>
      <c r="E31" s="50">
        <v>12.65</v>
      </c>
      <c r="F31" s="51">
        <f t="shared" si="0"/>
        <v>25.3</v>
      </c>
      <c r="G31" s="34"/>
      <c r="H31" s="40">
        <f t="shared" si="1"/>
        <v>0</v>
      </c>
    </row>
    <row r="32" spans="1:8" ht="36.75" x14ac:dyDescent="0.25">
      <c r="A32" s="20" t="s">
        <v>14</v>
      </c>
      <c r="B32" s="21">
        <v>36571</v>
      </c>
      <c r="C32" s="22" t="s">
        <v>34</v>
      </c>
      <c r="D32" s="55">
        <v>4</v>
      </c>
      <c r="E32" s="50">
        <v>44.47</v>
      </c>
      <c r="F32" s="51">
        <f t="shared" si="0"/>
        <v>177.88</v>
      </c>
      <c r="G32" s="34"/>
      <c r="H32" s="40">
        <f t="shared" si="1"/>
        <v>0</v>
      </c>
    </row>
    <row r="33" spans="1:8" ht="36.75" x14ac:dyDescent="0.25">
      <c r="A33" s="20" t="s">
        <v>14</v>
      </c>
      <c r="B33" s="21">
        <v>36571</v>
      </c>
      <c r="C33" s="22" t="s">
        <v>35</v>
      </c>
      <c r="D33" s="55">
        <v>2</v>
      </c>
      <c r="E33" s="50">
        <v>190.9</v>
      </c>
      <c r="F33" s="51">
        <f t="shared" si="0"/>
        <v>381.8</v>
      </c>
      <c r="G33" s="34"/>
      <c r="H33" s="40">
        <f t="shared" si="1"/>
        <v>0</v>
      </c>
    </row>
    <row r="34" spans="1:8" ht="36.75" x14ac:dyDescent="0.25">
      <c r="A34" s="20" t="s">
        <v>14</v>
      </c>
      <c r="B34" s="21">
        <v>36571</v>
      </c>
      <c r="C34" s="22" t="s">
        <v>36</v>
      </c>
      <c r="D34" s="55">
        <v>4</v>
      </c>
      <c r="E34" s="50">
        <v>269</v>
      </c>
      <c r="F34" s="51">
        <f t="shared" si="0"/>
        <v>1076</v>
      </c>
      <c r="G34" s="46"/>
      <c r="H34" s="40">
        <f t="shared" si="1"/>
        <v>0</v>
      </c>
    </row>
    <row r="35" spans="1:8" ht="36.75" x14ac:dyDescent="0.25">
      <c r="A35" s="20" t="s">
        <v>14</v>
      </c>
      <c r="B35" s="21">
        <v>36571</v>
      </c>
      <c r="C35" s="22" t="s">
        <v>37</v>
      </c>
      <c r="D35" s="55">
        <v>4</v>
      </c>
      <c r="E35" s="50">
        <v>28.3</v>
      </c>
      <c r="F35" s="51">
        <f t="shared" si="0"/>
        <v>113.2</v>
      </c>
      <c r="G35" s="33"/>
      <c r="H35" s="40">
        <f t="shared" si="1"/>
        <v>0</v>
      </c>
    </row>
    <row r="36" spans="1:8" ht="36.75" x14ac:dyDescent="0.25">
      <c r="A36" s="20" t="s">
        <v>14</v>
      </c>
      <c r="B36" s="21">
        <v>36571</v>
      </c>
      <c r="C36" s="22" t="s">
        <v>38</v>
      </c>
      <c r="D36" s="55">
        <v>2</v>
      </c>
      <c r="E36" s="50">
        <v>78.2</v>
      </c>
      <c r="F36" s="51">
        <f t="shared" si="0"/>
        <v>156.4</v>
      </c>
      <c r="G36" s="34"/>
      <c r="H36" s="40">
        <f t="shared" si="1"/>
        <v>0</v>
      </c>
    </row>
    <row r="37" spans="1:8" ht="24.75" x14ac:dyDescent="0.25">
      <c r="A37" s="20" t="s">
        <v>15</v>
      </c>
      <c r="B37" s="21">
        <v>33661</v>
      </c>
      <c r="C37" s="22" t="s">
        <v>39</v>
      </c>
      <c r="D37" s="55">
        <v>1</v>
      </c>
      <c r="E37" s="50">
        <v>32.6</v>
      </c>
      <c r="F37" s="51">
        <f t="shared" si="0"/>
        <v>32.6</v>
      </c>
      <c r="G37" s="57"/>
      <c r="H37" s="40">
        <f t="shared" si="1"/>
        <v>0</v>
      </c>
    </row>
    <row r="38" spans="1:8" ht="24.75" x14ac:dyDescent="0.25">
      <c r="A38" s="20" t="s">
        <v>15</v>
      </c>
      <c r="B38" s="21">
        <v>33661</v>
      </c>
      <c r="C38" s="22" t="s">
        <v>40</v>
      </c>
      <c r="D38" s="55">
        <v>1</v>
      </c>
      <c r="E38" s="50">
        <v>572.70000000000005</v>
      </c>
      <c r="F38" s="51">
        <f t="shared" si="0"/>
        <v>572.70000000000005</v>
      </c>
      <c r="G38" s="34"/>
      <c r="H38" s="40">
        <f t="shared" si="1"/>
        <v>0</v>
      </c>
    </row>
    <row r="39" spans="1:8" ht="60.75" x14ac:dyDescent="0.25">
      <c r="A39" s="20" t="s">
        <v>16</v>
      </c>
      <c r="B39" s="21">
        <v>43300</v>
      </c>
      <c r="C39" s="22" t="s">
        <v>41</v>
      </c>
      <c r="D39" s="55">
        <v>2</v>
      </c>
      <c r="E39" s="50">
        <v>75.900000000000006</v>
      </c>
      <c r="F39" s="51">
        <f t="shared" si="0"/>
        <v>151.80000000000001</v>
      </c>
      <c r="G39" s="34"/>
      <c r="H39" s="40">
        <f t="shared" si="1"/>
        <v>0</v>
      </c>
    </row>
    <row r="40" spans="1:8" ht="60.75" x14ac:dyDescent="0.25">
      <c r="A40" s="20" t="s">
        <v>16</v>
      </c>
      <c r="B40" s="21">
        <v>43300</v>
      </c>
      <c r="C40" s="22" t="s">
        <v>42</v>
      </c>
      <c r="D40" s="55">
        <v>2</v>
      </c>
      <c r="E40" s="50">
        <v>12.65</v>
      </c>
      <c r="F40" s="51">
        <f t="shared" si="0"/>
        <v>25.3</v>
      </c>
      <c r="G40" s="34"/>
      <c r="H40" s="40">
        <f t="shared" si="1"/>
        <v>0</v>
      </c>
    </row>
    <row r="41" spans="1:8" ht="60.75" x14ac:dyDescent="0.25">
      <c r="A41" s="20" t="s">
        <v>16</v>
      </c>
      <c r="B41" s="21">
        <v>43300</v>
      </c>
      <c r="C41" s="22" t="s">
        <v>43</v>
      </c>
      <c r="D41" s="55">
        <v>2</v>
      </c>
      <c r="E41" s="50">
        <v>74.16</v>
      </c>
      <c r="F41" s="51">
        <f t="shared" si="0"/>
        <v>148.32</v>
      </c>
      <c r="G41" s="34"/>
      <c r="H41" s="40">
        <f t="shared" si="1"/>
        <v>0</v>
      </c>
    </row>
    <row r="42" spans="1:8" ht="48.75" x14ac:dyDescent="0.25">
      <c r="A42" s="20" t="s">
        <v>17</v>
      </c>
      <c r="B42" s="21">
        <v>43720</v>
      </c>
      <c r="C42" s="22" t="s">
        <v>44</v>
      </c>
      <c r="D42" s="55">
        <v>20</v>
      </c>
      <c r="E42" s="50">
        <v>192.23</v>
      </c>
      <c r="F42" s="51">
        <f t="shared" si="0"/>
        <v>3844.6</v>
      </c>
      <c r="G42" s="34"/>
      <c r="H42" s="40">
        <f t="shared" si="1"/>
        <v>0</v>
      </c>
    </row>
    <row r="43" spans="1:8" ht="48.75" x14ac:dyDescent="0.25">
      <c r="A43" s="20" t="s">
        <v>17</v>
      </c>
      <c r="B43" s="21">
        <v>43720</v>
      </c>
      <c r="C43" s="23" t="s">
        <v>45</v>
      </c>
      <c r="D43" s="55">
        <v>20</v>
      </c>
      <c r="E43" s="50">
        <v>66.81</v>
      </c>
      <c r="F43" s="51">
        <f t="shared" si="0"/>
        <v>1336.2</v>
      </c>
      <c r="G43" s="34"/>
      <c r="H43" s="40">
        <f t="shared" si="1"/>
        <v>0</v>
      </c>
    </row>
    <row r="44" spans="1:8" ht="48.75" x14ac:dyDescent="0.25">
      <c r="A44" s="20" t="s">
        <v>17</v>
      </c>
      <c r="B44" s="21">
        <v>43720</v>
      </c>
      <c r="C44" s="23" t="s">
        <v>46</v>
      </c>
      <c r="D44" s="55">
        <v>20</v>
      </c>
      <c r="E44" s="50">
        <v>60.95</v>
      </c>
      <c r="F44" s="51">
        <f t="shared" si="0"/>
        <v>1219</v>
      </c>
      <c r="G44" s="34"/>
      <c r="H44" s="40">
        <f t="shared" si="1"/>
        <v>0</v>
      </c>
    </row>
    <row r="45" spans="1:8" ht="48.75" x14ac:dyDescent="0.25">
      <c r="A45" s="20" t="s">
        <v>17</v>
      </c>
      <c r="B45" s="21">
        <v>43720</v>
      </c>
      <c r="C45" s="23" t="s">
        <v>47</v>
      </c>
      <c r="D45" s="55">
        <v>10</v>
      </c>
      <c r="E45" s="50">
        <v>112.13</v>
      </c>
      <c r="F45" s="51">
        <f t="shared" si="0"/>
        <v>1121.3</v>
      </c>
      <c r="G45" s="34"/>
      <c r="H45" s="40">
        <f t="shared" si="1"/>
        <v>0</v>
      </c>
    </row>
    <row r="46" spans="1:8" ht="48.75" x14ac:dyDescent="0.25">
      <c r="A46" s="20" t="s">
        <v>17</v>
      </c>
      <c r="B46" s="21">
        <v>43720</v>
      </c>
      <c r="C46" s="23" t="s">
        <v>48</v>
      </c>
      <c r="D46" s="55">
        <v>4</v>
      </c>
      <c r="E46" s="50">
        <v>133.44999999999999</v>
      </c>
      <c r="F46" s="51">
        <f t="shared" si="0"/>
        <v>533.79999999999995</v>
      </c>
      <c r="G46" s="34"/>
      <c r="H46" s="40">
        <f t="shared" si="1"/>
        <v>0</v>
      </c>
    </row>
    <row r="47" spans="1:8" ht="48.75" x14ac:dyDescent="0.25">
      <c r="A47" s="20" t="s">
        <v>17</v>
      </c>
      <c r="B47" s="21">
        <v>43720</v>
      </c>
      <c r="C47" s="22" t="s">
        <v>49</v>
      </c>
      <c r="D47" s="55">
        <v>4</v>
      </c>
      <c r="E47" s="50">
        <v>48.01</v>
      </c>
      <c r="F47" s="51">
        <f t="shared" si="0"/>
        <v>192.04</v>
      </c>
      <c r="G47" s="34"/>
      <c r="H47" s="40">
        <f t="shared" si="1"/>
        <v>0</v>
      </c>
    </row>
    <row r="48" spans="1:8" ht="48.75" x14ac:dyDescent="0.25">
      <c r="A48" s="20" t="s">
        <v>17</v>
      </c>
      <c r="B48" s="21">
        <v>43720</v>
      </c>
      <c r="C48" s="22" t="s">
        <v>50</v>
      </c>
      <c r="D48" s="55">
        <v>10</v>
      </c>
      <c r="E48" s="50">
        <v>67.808789999999988</v>
      </c>
      <c r="F48" s="51">
        <f t="shared" si="0"/>
        <v>678.09</v>
      </c>
      <c r="G48" s="34"/>
      <c r="H48" s="40">
        <f t="shared" si="1"/>
        <v>0</v>
      </c>
    </row>
    <row r="49" spans="1:8" ht="48.75" x14ac:dyDescent="0.25">
      <c r="A49" s="20" t="s">
        <v>17</v>
      </c>
      <c r="B49" s="21">
        <v>43720</v>
      </c>
      <c r="C49" s="22" t="s">
        <v>51</v>
      </c>
      <c r="D49" s="55">
        <v>20</v>
      </c>
      <c r="E49" s="50">
        <v>17.71</v>
      </c>
      <c r="F49" s="51">
        <f t="shared" si="0"/>
        <v>354.2</v>
      </c>
      <c r="G49" s="34"/>
      <c r="H49" s="40">
        <f t="shared" si="1"/>
        <v>0</v>
      </c>
    </row>
    <row r="50" spans="1:8" ht="48.75" x14ac:dyDescent="0.25">
      <c r="A50" s="20" t="s">
        <v>17</v>
      </c>
      <c r="B50" s="21">
        <v>43720</v>
      </c>
      <c r="C50" s="22" t="s">
        <v>52</v>
      </c>
      <c r="D50" s="55">
        <v>20</v>
      </c>
      <c r="E50" s="50">
        <v>24.48</v>
      </c>
      <c r="F50" s="51">
        <f t="shared" si="0"/>
        <v>489.6</v>
      </c>
      <c r="G50" s="34"/>
      <c r="H50" s="40">
        <f t="shared" si="1"/>
        <v>0</v>
      </c>
    </row>
    <row r="51" spans="1:8" ht="48.75" x14ac:dyDescent="0.25">
      <c r="A51" s="20" t="s">
        <v>17</v>
      </c>
      <c r="B51" s="21">
        <v>43720</v>
      </c>
      <c r="C51" s="22" t="s">
        <v>53</v>
      </c>
      <c r="D51" s="55">
        <v>20</v>
      </c>
      <c r="E51" s="50">
        <v>47.15</v>
      </c>
      <c r="F51" s="51">
        <f t="shared" si="0"/>
        <v>943</v>
      </c>
      <c r="G51" s="34"/>
      <c r="H51" s="40">
        <f t="shared" si="1"/>
        <v>0</v>
      </c>
    </row>
    <row r="52" spans="1:8" ht="48.75" x14ac:dyDescent="0.25">
      <c r="A52" s="20" t="s">
        <v>17</v>
      </c>
      <c r="B52" s="21">
        <v>43720</v>
      </c>
      <c r="C52" s="22" t="s">
        <v>54</v>
      </c>
      <c r="D52" s="55">
        <v>10</v>
      </c>
      <c r="E52" s="50">
        <v>19.95</v>
      </c>
      <c r="F52" s="51">
        <f t="shared" si="0"/>
        <v>199.5</v>
      </c>
      <c r="G52" s="34"/>
      <c r="H52" s="40">
        <f t="shared" si="1"/>
        <v>0</v>
      </c>
    </row>
    <row r="53" spans="1:8" ht="48.75" x14ac:dyDescent="0.25">
      <c r="A53" s="20" t="s">
        <v>17</v>
      </c>
      <c r="B53" s="21">
        <v>43720</v>
      </c>
      <c r="C53" s="22" t="s">
        <v>55</v>
      </c>
      <c r="D53" s="55">
        <v>10</v>
      </c>
      <c r="E53" s="50">
        <v>33.93</v>
      </c>
      <c r="F53" s="51">
        <f t="shared" si="0"/>
        <v>339.3</v>
      </c>
      <c r="G53" s="34"/>
      <c r="H53" s="40">
        <f t="shared" si="1"/>
        <v>0</v>
      </c>
    </row>
    <row r="54" spans="1:8" ht="48.75" x14ac:dyDescent="0.25">
      <c r="A54" s="20" t="s">
        <v>17</v>
      </c>
      <c r="B54" s="21">
        <v>43720</v>
      </c>
      <c r="C54" s="22" t="s">
        <v>56</v>
      </c>
      <c r="D54" s="55">
        <v>10</v>
      </c>
      <c r="E54" s="50">
        <v>52.11</v>
      </c>
      <c r="F54" s="51">
        <f t="shared" si="0"/>
        <v>521.1</v>
      </c>
      <c r="G54" s="34"/>
      <c r="H54" s="40">
        <f t="shared" si="1"/>
        <v>0</v>
      </c>
    </row>
    <row r="55" spans="1:8" ht="48.75" x14ac:dyDescent="0.25">
      <c r="A55" s="20" t="s">
        <v>17</v>
      </c>
      <c r="B55" s="21">
        <v>43720</v>
      </c>
      <c r="C55" s="22" t="s">
        <v>57</v>
      </c>
      <c r="D55" s="55">
        <v>4</v>
      </c>
      <c r="E55" s="50">
        <v>288.37</v>
      </c>
      <c r="F55" s="51">
        <f t="shared" si="0"/>
        <v>1153.48</v>
      </c>
      <c r="G55" s="34"/>
      <c r="H55" s="40">
        <f t="shared" si="1"/>
        <v>0</v>
      </c>
    </row>
    <row r="56" spans="1:8" ht="48.75" x14ac:dyDescent="0.25">
      <c r="A56" s="20" t="s">
        <v>17</v>
      </c>
      <c r="B56" s="21">
        <v>43720</v>
      </c>
      <c r="C56" s="22" t="s">
        <v>58</v>
      </c>
      <c r="D56" s="55">
        <v>4</v>
      </c>
      <c r="E56" s="50">
        <v>403.6</v>
      </c>
      <c r="F56" s="51">
        <f t="shared" si="0"/>
        <v>1614.4</v>
      </c>
      <c r="G56" s="34"/>
      <c r="H56" s="40">
        <f t="shared" si="1"/>
        <v>0</v>
      </c>
    </row>
    <row r="57" spans="1:8" ht="48.75" x14ac:dyDescent="0.25">
      <c r="A57" s="20" t="s">
        <v>18</v>
      </c>
      <c r="B57" s="21">
        <v>43041</v>
      </c>
      <c r="C57" s="23" t="s">
        <v>59</v>
      </c>
      <c r="D57" s="55">
        <v>10</v>
      </c>
      <c r="E57" s="50">
        <v>54.63</v>
      </c>
      <c r="F57" s="51">
        <f t="shared" si="0"/>
        <v>546.29999999999995</v>
      </c>
      <c r="G57" s="34"/>
      <c r="H57" s="40">
        <f t="shared" si="1"/>
        <v>0</v>
      </c>
    </row>
    <row r="58" spans="1:8" ht="36.75" x14ac:dyDescent="0.25">
      <c r="A58" s="20" t="s">
        <v>19</v>
      </c>
      <c r="B58" s="21">
        <v>43718</v>
      </c>
      <c r="C58" s="22" t="s">
        <v>60</v>
      </c>
      <c r="D58" s="55">
        <v>6</v>
      </c>
      <c r="E58" s="50">
        <v>21.33</v>
      </c>
      <c r="F58" s="51">
        <f t="shared" si="0"/>
        <v>127.98</v>
      </c>
      <c r="G58" s="34"/>
      <c r="H58" s="40">
        <f t="shared" si="1"/>
        <v>0</v>
      </c>
    </row>
    <row r="59" spans="1:8" ht="36.75" x14ac:dyDescent="0.25">
      <c r="A59" s="20" t="s">
        <v>19</v>
      </c>
      <c r="B59" s="21">
        <v>43718</v>
      </c>
      <c r="C59" s="22" t="s">
        <v>61</v>
      </c>
      <c r="D59" s="55">
        <v>8</v>
      </c>
      <c r="E59" s="50">
        <v>483.08</v>
      </c>
      <c r="F59" s="51">
        <f t="shared" si="0"/>
        <v>3864.64</v>
      </c>
      <c r="G59" s="34"/>
      <c r="H59" s="40">
        <f t="shared" si="1"/>
        <v>0</v>
      </c>
    </row>
    <row r="60" spans="1:8" ht="36.75" x14ac:dyDescent="0.25">
      <c r="A60" s="20" t="s">
        <v>19</v>
      </c>
      <c r="B60" s="21">
        <v>43718</v>
      </c>
      <c r="C60" s="22" t="s">
        <v>62</v>
      </c>
      <c r="D60" s="55">
        <v>5</v>
      </c>
      <c r="E60" s="50">
        <v>781.99</v>
      </c>
      <c r="F60" s="51">
        <f t="shared" si="0"/>
        <v>3909.95</v>
      </c>
      <c r="G60" s="34"/>
      <c r="H60" s="40">
        <f t="shared" si="1"/>
        <v>0</v>
      </c>
    </row>
    <row r="61" spans="1:8" ht="36.75" x14ac:dyDescent="0.25">
      <c r="A61" s="20" t="s">
        <v>19</v>
      </c>
      <c r="B61" s="21">
        <v>43718</v>
      </c>
      <c r="C61" s="22" t="s">
        <v>63</v>
      </c>
      <c r="D61" s="55">
        <v>5</v>
      </c>
      <c r="E61" s="50">
        <v>893.21</v>
      </c>
      <c r="F61" s="51">
        <f t="shared" si="0"/>
        <v>4466.05</v>
      </c>
      <c r="G61" s="34"/>
      <c r="H61" s="40">
        <f t="shared" si="1"/>
        <v>0</v>
      </c>
    </row>
    <row r="62" spans="1:8" ht="36.75" x14ac:dyDescent="0.25">
      <c r="A62" s="20" t="s">
        <v>19</v>
      </c>
      <c r="B62" s="21">
        <v>43718</v>
      </c>
      <c r="C62" s="22" t="s">
        <v>64</v>
      </c>
      <c r="D62" s="55">
        <v>10</v>
      </c>
      <c r="E62" s="50">
        <v>39.42</v>
      </c>
      <c r="F62" s="51">
        <f t="shared" si="0"/>
        <v>394.2</v>
      </c>
      <c r="G62" s="34"/>
      <c r="H62" s="40">
        <f t="shared" si="1"/>
        <v>0</v>
      </c>
    </row>
    <row r="63" spans="1:8" ht="36.75" x14ac:dyDescent="0.25">
      <c r="A63" s="20" t="s">
        <v>20</v>
      </c>
      <c r="B63" s="21">
        <v>43158</v>
      </c>
      <c r="C63" s="22" t="s">
        <v>65</v>
      </c>
      <c r="D63" s="55">
        <v>4</v>
      </c>
      <c r="E63" s="50">
        <v>111.78</v>
      </c>
      <c r="F63" s="51">
        <f t="shared" si="0"/>
        <v>447.12</v>
      </c>
      <c r="G63" s="34"/>
      <c r="H63" s="40">
        <f t="shared" si="1"/>
        <v>0</v>
      </c>
    </row>
    <row r="64" spans="1:8" ht="36.75" x14ac:dyDescent="0.25">
      <c r="A64" s="20" t="s">
        <v>20</v>
      </c>
      <c r="B64" s="21">
        <v>43158</v>
      </c>
      <c r="C64" s="22" t="s">
        <v>66</v>
      </c>
      <c r="D64" s="55">
        <v>4</v>
      </c>
      <c r="E64" s="50">
        <v>33.35</v>
      </c>
      <c r="F64" s="51">
        <f t="shared" si="0"/>
        <v>133.4</v>
      </c>
      <c r="G64" s="34"/>
      <c r="H64" s="40">
        <f t="shared" si="1"/>
        <v>0</v>
      </c>
    </row>
    <row r="65" spans="1:8" ht="36.75" x14ac:dyDescent="0.25">
      <c r="A65" s="20" t="s">
        <v>20</v>
      </c>
      <c r="B65" s="21">
        <v>43158</v>
      </c>
      <c r="C65" s="22" t="s">
        <v>67</v>
      </c>
      <c r="D65" s="55">
        <v>4</v>
      </c>
      <c r="E65" s="50">
        <v>204.7</v>
      </c>
      <c r="F65" s="51">
        <f t="shared" si="0"/>
        <v>818.8</v>
      </c>
      <c r="G65" s="34"/>
      <c r="H65" s="40">
        <f t="shared" si="1"/>
        <v>0</v>
      </c>
    </row>
    <row r="66" spans="1:8" ht="36.75" x14ac:dyDescent="0.25">
      <c r="A66" s="20" t="s">
        <v>20</v>
      </c>
      <c r="B66" s="21">
        <v>43158</v>
      </c>
      <c r="C66" s="22" t="s">
        <v>68</v>
      </c>
      <c r="D66" s="55">
        <v>8</v>
      </c>
      <c r="E66" s="50">
        <v>28.9</v>
      </c>
      <c r="F66" s="51">
        <f t="shared" si="0"/>
        <v>231.2</v>
      </c>
      <c r="G66" s="34"/>
      <c r="H66" s="40">
        <f t="shared" si="1"/>
        <v>0</v>
      </c>
    </row>
    <row r="67" spans="1:8" ht="36.75" x14ac:dyDescent="0.25">
      <c r="A67" s="20" t="s">
        <v>20</v>
      </c>
      <c r="B67" s="21">
        <v>43158</v>
      </c>
      <c r="C67" s="22" t="s">
        <v>69</v>
      </c>
      <c r="D67" s="55">
        <v>8</v>
      </c>
      <c r="E67" s="50">
        <v>36.61</v>
      </c>
      <c r="F67" s="51">
        <f t="shared" si="0"/>
        <v>292.88</v>
      </c>
      <c r="G67" s="34"/>
      <c r="H67" s="40">
        <f t="shared" si="1"/>
        <v>0</v>
      </c>
    </row>
    <row r="68" spans="1:8" ht="60.75" x14ac:dyDescent="0.25">
      <c r="A68" s="20" t="s">
        <v>21</v>
      </c>
      <c r="B68" s="21">
        <v>43788</v>
      </c>
      <c r="C68" s="23" t="s">
        <v>70</v>
      </c>
      <c r="D68" s="55">
        <v>6</v>
      </c>
      <c r="E68" s="50">
        <v>69.680000000000007</v>
      </c>
      <c r="F68" s="51">
        <f t="shared" si="0"/>
        <v>418.08</v>
      </c>
      <c r="G68" s="34"/>
      <c r="H68" s="40">
        <f t="shared" si="1"/>
        <v>0</v>
      </c>
    </row>
    <row r="69" spans="1:8" ht="60.75" x14ac:dyDescent="0.25">
      <c r="A69" s="20" t="s">
        <v>21</v>
      </c>
      <c r="B69" s="21">
        <v>43788</v>
      </c>
      <c r="C69" s="22" t="s">
        <v>71</v>
      </c>
      <c r="D69" s="55">
        <v>2</v>
      </c>
      <c r="E69" s="50">
        <v>31.63</v>
      </c>
      <c r="F69" s="51">
        <f t="shared" si="0"/>
        <v>63.26</v>
      </c>
      <c r="G69" s="34"/>
      <c r="H69" s="40">
        <f t="shared" si="1"/>
        <v>0</v>
      </c>
    </row>
    <row r="70" spans="1:8" ht="36.75" x14ac:dyDescent="0.25">
      <c r="A70" s="20" t="s">
        <v>22</v>
      </c>
      <c r="B70" s="21">
        <v>43783</v>
      </c>
      <c r="C70" s="22" t="s">
        <v>72</v>
      </c>
      <c r="D70" s="55">
        <v>10</v>
      </c>
      <c r="E70" s="50">
        <v>11.48</v>
      </c>
      <c r="F70" s="51">
        <f t="shared" si="0"/>
        <v>114.8</v>
      </c>
      <c r="G70" s="34"/>
      <c r="H70" s="40">
        <f t="shared" si="1"/>
        <v>0</v>
      </c>
    </row>
    <row r="71" spans="1:8" ht="36.75" x14ac:dyDescent="0.25">
      <c r="A71" s="20" t="s">
        <v>22</v>
      </c>
      <c r="B71" s="21">
        <v>43783</v>
      </c>
      <c r="C71" s="22" t="s">
        <v>73</v>
      </c>
      <c r="D71" s="55">
        <v>10</v>
      </c>
      <c r="E71" s="50">
        <v>16.559999999999999</v>
      </c>
      <c r="F71" s="51">
        <f t="shared" si="0"/>
        <v>165.6</v>
      </c>
      <c r="G71" s="34"/>
      <c r="H71" s="40">
        <f t="shared" si="1"/>
        <v>0</v>
      </c>
    </row>
    <row r="72" spans="1:8" ht="36.75" x14ac:dyDescent="0.25">
      <c r="A72" s="20" t="s">
        <v>22</v>
      </c>
      <c r="B72" s="21">
        <v>43783</v>
      </c>
      <c r="C72" s="22" t="s">
        <v>74</v>
      </c>
      <c r="D72" s="55">
        <v>10</v>
      </c>
      <c r="E72" s="50">
        <v>3.43</v>
      </c>
      <c r="F72" s="51">
        <f t="shared" si="0"/>
        <v>34.299999999999997</v>
      </c>
      <c r="G72" s="34"/>
      <c r="H72" s="40">
        <f t="shared" si="1"/>
        <v>0</v>
      </c>
    </row>
    <row r="73" spans="1:8" ht="36.75" x14ac:dyDescent="0.25">
      <c r="A73" s="20" t="s">
        <v>22</v>
      </c>
      <c r="B73" s="21">
        <v>43783</v>
      </c>
      <c r="C73" s="23" t="s">
        <v>75</v>
      </c>
      <c r="D73" s="55">
        <v>10</v>
      </c>
      <c r="E73" s="50">
        <v>63</v>
      </c>
      <c r="F73" s="51">
        <f t="shared" si="0"/>
        <v>630</v>
      </c>
      <c r="G73" s="34"/>
      <c r="H73" s="40">
        <f t="shared" si="1"/>
        <v>0</v>
      </c>
    </row>
    <row r="74" spans="1:8" ht="36.75" x14ac:dyDescent="0.25">
      <c r="A74" s="20" t="s">
        <v>22</v>
      </c>
      <c r="B74" s="21">
        <v>43783</v>
      </c>
      <c r="C74" s="23" t="s">
        <v>76</v>
      </c>
      <c r="D74" s="55">
        <v>10</v>
      </c>
      <c r="E74" s="50">
        <v>89.14</v>
      </c>
      <c r="F74" s="51">
        <f t="shared" si="0"/>
        <v>891.4</v>
      </c>
      <c r="G74" s="34"/>
      <c r="H74" s="40">
        <f t="shared" si="1"/>
        <v>0</v>
      </c>
    </row>
    <row r="75" spans="1:8" ht="36.75" x14ac:dyDescent="0.25">
      <c r="A75" s="20" t="s">
        <v>22</v>
      </c>
      <c r="B75" s="21">
        <v>43783</v>
      </c>
      <c r="C75" s="23" t="s">
        <v>77</v>
      </c>
      <c r="D75" s="55">
        <v>9</v>
      </c>
      <c r="E75" s="50">
        <v>141.05000000000001</v>
      </c>
      <c r="F75" s="51">
        <f t="shared" si="0"/>
        <v>1269.45</v>
      </c>
      <c r="G75" s="34"/>
      <c r="H75" s="40">
        <f t="shared" si="1"/>
        <v>0</v>
      </c>
    </row>
    <row r="76" spans="1:8" ht="48.75" x14ac:dyDescent="0.25">
      <c r="A76" s="20" t="s">
        <v>23</v>
      </c>
      <c r="B76" s="21">
        <v>34863</v>
      </c>
      <c r="C76" s="23" t="s">
        <v>78</v>
      </c>
      <c r="D76" s="55">
        <v>4</v>
      </c>
      <c r="E76" s="50">
        <v>66.7</v>
      </c>
      <c r="F76" s="51">
        <f t="shared" si="0"/>
        <v>266.8</v>
      </c>
      <c r="G76" s="34"/>
      <c r="H76" s="40">
        <f t="shared" si="1"/>
        <v>0</v>
      </c>
    </row>
    <row r="77" spans="1:8" ht="48.75" x14ac:dyDescent="0.25">
      <c r="A77" s="20" t="s">
        <v>23</v>
      </c>
      <c r="B77" s="21">
        <v>34863</v>
      </c>
      <c r="C77" s="22" t="s">
        <v>79</v>
      </c>
      <c r="D77" s="55">
        <v>2</v>
      </c>
      <c r="E77" s="50">
        <v>161</v>
      </c>
      <c r="F77" s="51">
        <f t="shared" si="0"/>
        <v>322</v>
      </c>
      <c r="G77" s="34"/>
      <c r="H77" s="40">
        <f t="shared" si="1"/>
        <v>0</v>
      </c>
    </row>
    <row r="78" spans="1:8" ht="36.75" x14ac:dyDescent="0.25">
      <c r="A78" s="20" t="s">
        <v>24</v>
      </c>
      <c r="B78" s="21">
        <v>36794</v>
      </c>
      <c r="C78" s="23" t="s">
        <v>80</v>
      </c>
      <c r="D78" s="55">
        <v>6</v>
      </c>
      <c r="E78" s="50">
        <v>40.65</v>
      </c>
      <c r="F78" s="51">
        <f t="shared" si="0"/>
        <v>243.9</v>
      </c>
      <c r="G78" s="34"/>
      <c r="H78" s="40">
        <f t="shared" si="1"/>
        <v>0</v>
      </c>
    </row>
    <row r="79" spans="1:8" ht="36.75" x14ac:dyDescent="0.25">
      <c r="A79" s="20" t="s">
        <v>24</v>
      </c>
      <c r="B79" s="21">
        <v>36794</v>
      </c>
      <c r="C79" s="22" t="s">
        <v>81</v>
      </c>
      <c r="D79" s="55">
        <v>1</v>
      </c>
      <c r="E79" s="50">
        <v>58.65</v>
      </c>
      <c r="F79" s="51">
        <f t="shared" si="0"/>
        <v>58.65</v>
      </c>
      <c r="G79" s="34"/>
      <c r="H79" s="40">
        <f t="shared" si="1"/>
        <v>0</v>
      </c>
    </row>
    <row r="80" spans="1:8" ht="36.75" x14ac:dyDescent="0.25">
      <c r="A80" s="20" t="s">
        <v>24</v>
      </c>
      <c r="B80" s="21">
        <v>36794</v>
      </c>
      <c r="C80" s="22" t="s">
        <v>82</v>
      </c>
      <c r="D80" s="56">
        <v>1</v>
      </c>
      <c r="E80" s="50">
        <v>97.75</v>
      </c>
      <c r="F80" s="51">
        <f t="shared" si="0"/>
        <v>97.75</v>
      </c>
      <c r="G80" s="34"/>
      <c r="H80" s="40">
        <f t="shared" si="1"/>
        <v>0</v>
      </c>
    </row>
    <row r="81" spans="1:8" ht="36.75" x14ac:dyDescent="0.25">
      <c r="A81" s="20" t="s">
        <v>24</v>
      </c>
      <c r="B81" s="21">
        <v>36794</v>
      </c>
      <c r="C81" s="22" t="s">
        <v>69</v>
      </c>
      <c r="D81" s="55">
        <v>4</v>
      </c>
      <c r="E81" s="50">
        <v>38.9</v>
      </c>
      <c r="F81" s="51">
        <f t="shared" si="0"/>
        <v>155.6</v>
      </c>
      <c r="G81" s="34"/>
      <c r="H81" s="40">
        <f t="shared" si="1"/>
        <v>0</v>
      </c>
    </row>
    <row r="82" spans="1:8" ht="36.75" x14ac:dyDescent="0.25">
      <c r="A82" s="20" t="s">
        <v>24</v>
      </c>
      <c r="B82" s="21">
        <v>36794</v>
      </c>
      <c r="C82" s="22" t="s">
        <v>83</v>
      </c>
      <c r="D82" s="55">
        <v>4</v>
      </c>
      <c r="E82" s="50">
        <v>36.9</v>
      </c>
      <c r="F82" s="51">
        <f t="shared" si="0"/>
        <v>147.6</v>
      </c>
      <c r="G82" s="34"/>
      <c r="H82" s="40">
        <f t="shared" si="1"/>
        <v>0</v>
      </c>
    </row>
    <row r="83" spans="1:8" ht="36.75" x14ac:dyDescent="0.25">
      <c r="A83" s="20" t="s">
        <v>24</v>
      </c>
      <c r="B83" s="21">
        <v>36794</v>
      </c>
      <c r="C83" s="22" t="s">
        <v>84</v>
      </c>
      <c r="D83" s="55">
        <v>4</v>
      </c>
      <c r="E83" s="50">
        <v>66.56</v>
      </c>
      <c r="F83" s="51">
        <f t="shared" si="0"/>
        <v>266.24</v>
      </c>
      <c r="G83" s="34"/>
      <c r="H83" s="40">
        <f t="shared" si="1"/>
        <v>0</v>
      </c>
    </row>
    <row r="84" spans="1:8" ht="36.75" x14ac:dyDescent="0.25">
      <c r="A84" s="20" t="s">
        <v>24</v>
      </c>
      <c r="B84" s="21">
        <v>36794</v>
      </c>
      <c r="C84" s="22" t="s">
        <v>85</v>
      </c>
      <c r="D84" s="55">
        <v>2</v>
      </c>
      <c r="E84" s="50">
        <v>63.25</v>
      </c>
      <c r="F84" s="51">
        <f t="shared" si="0"/>
        <v>126.5</v>
      </c>
      <c r="G84" s="34"/>
      <c r="H84" s="40">
        <f t="shared" si="1"/>
        <v>0</v>
      </c>
    </row>
    <row r="85" spans="1:8" ht="36.75" x14ac:dyDescent="0.25">
      <c r="A85" s="20" t="s">
        <v>24</v>
      </c>
      <c r="B85" s="21">
        <v>36794</v>
      </c>
      <c r="C85" s="22" t="s">
        <v>86</v>
      </c>
      <c r="D85" s="55">
        <v>2</v>
      </c>
      <c r="E85" s="50">
        <v>36.799999999999997</v>
      </c>
      <c r="F85" s="51">
        <f t="shared" si="0"/>
        <v>73.599999999999994</v>
      </c>
      <c r="G85" s="34"/>
      <c r="H85" s="40">
        <f t="shared" si="1"/>
        <v>0</v>
      </c>
    </row>
    <row r="86" spans="1:8" ht="36.75" x14ac:dyDescent="0.25">
      <c r="A86" s="20" t="s">
        <v>24</v>
      </c>
      <c r="B86" s="21">
        <v>36794</v>
      </c>
      <c r="C86" s="22" t="s">
        <v>87</v>
      </c>
      <c r="D86" s="55">
        <v>1</v>
      </c>
      <c r="E86" s="50">
        <v>83.95</v>
      </c>
      <c r="F86" s="51">
        <f t="shared" si="0"/>
        <v>83.95</v>
      </c>
      <c r="G86" s="34"/>
      <c r="H86" s="40">
        <f t="shared" si="1"/>
        <v>0</v>
      </c>
    </row>
    <row r="87" spans="1:8" ht="36.75" x14ac:dyDescent="0.25">
      <c r="A87" s="20" t="s">
        <v>24</v>
      </c>
      <c r="B87" s="21">
        <v>36794</v>
      </c>
      <c r="C87" s="22" t="s">
        <v>88</v>
      </c>
      <c r="D87" s="55">
        <v>2</v>
      </c>
      <c r="E87" s="50">
        <v>39.11</v>
      </c>
      <c r="F87" s="51">
        <f t="shared" si="0"/>
        <v>78.22</v>
      </c>
      <c r="G87" s="34"/>
      <c r="H87" s="40">
        <f t="shared" si="1"/>
        <v>0</v>
      </c>
    </row>
    <row r="88" spans="1:8" ht="36.75" x14ac:dyDescent="0.25">
      <c r="A88" s="20" t="s">
        <v>24</v>
      </c>
      <c r="B88" s="21">
        <v>36794</v>
      </c>
      <c r="C88" s="22" t="s">
        <v>89</v>
      </c>
      <c r="D88" s="55">
        <v>4</v>
      </c>
      <c r="E88" s="50">
        <v>24.15</v>
      </c>
      <c r="F88" s="51">
        <f t="shared" si="0"/>
        <v>96.6</v>
      </c>
      <c r="G88" s="34"/>
      <c r="H88" s="40">
        <f t="shared" si="1"/>
        <v>0</v>
      </c>
    </row>
    <row r="89" spans="1:8" ht="36.75" x14ac:dyDescent="0.25">
      <c r="A89" s="20" t="s">
        <v>24</v>
      </c>
      <c r="B89" s="21">
        <v>36794</v>
      </c>
      <c r="C89" s="22" t="s">
        <v>90</v>
      </c>
      <c r="D89" s="55">
        <v>2</v>
      </c>
      <c r="E89" s="50">
        <v>29.31</v>
      </c>
      <c r="F89" s="51">
        <f t="shared" si="0"/>
        <v>58.62</v>
      </c>
      <c r="G89" s="34"/>
      <c r="H89" s="40">
        <f t="shared" si="1"/>
        <v>0</v>
      </c>
    </row>
    <row r="90" spans="1:8" ht="36.75" x14ac:dyDescent="0.25">
      <c r="A90" s="20" t="s">
        <v>24</v>
      </c>
      <c r="B90" s="21">
        <v>36794</v>
      </c>
      <c r="C90" s="22" t="s">
        <v>91</v>
      </c>
      <c r="D90" s="55">
        <v>2</v>
      </c>
      <c r="E90" s="50">
        <v>24.15</v>
      </c>
      <c r="F90" s="51">
        <f t="shared" si="0"/>
        <v>48.3</v>
      </c>
      <c r="G90" s="34"/>
      <c r="H90" s="40">
        <f t="shared" si="1"/>
        <v>0</v>
      </c>
    </row>
    <row r="91" spans="1:8" x14ac:dyDescent="0.25">
      <c r="A91" s="20" t="s">
        <v>25</v>
      </c>
      <c r="B91" s="21">
        <v>33787</v>
      </c>
      <c r="C91" s="22" t="s">
        <v>92</v>
      </c>
      <c r="D91" s="55">
        <v>1</v>
      </c>
      <c r="E91" s="50">
        <v>86.25</v>
      </c>
      <c r="F91" s="51">
        <f t="shared" ref="F91:F106" si="2">ROUND(+D91*E91,2)</f>
        <v>86.25</v>
      </c>
      <c r="G91" s="34"/>
      <c r="H91" s="40">
        <f t="shared" ref="H91:H106" si="3">SUM(D91*G91)</f>
        <v>0</v>
      </c>
    </row>
    <row r="92" spans="1:8" ht="24.75" x14ac:dyDescent="0.25">
      <c r="A92" s="20" t="s">
        <v>26</v>
      </c>
      <c r="B92" s="21"/>
      <c r="C92" s="22" t="s">
        <v>93</v>
      </c>
      <c r="D92" s="55">
        <v>10</v>
      </c>
      <c r="E92" s="50">
        <v>6.48</v>
      </c>
      <c r="F92" s="51">
        <f t="shared" si="2"/>
        <v>64.8</v>
      </c>
      <c r="G92" s="34"/>
      <c r="H92" s="40">
        <f t="shared" si="3"/>
        <v>0</v>
      </c>
    </row>
    <row r="93" spans="1:8" ht="24.75" x14ac:dyDescent="0.25">
      <c r="A93" s="20" t="s">
        <v>26</v>
      </c>
      <c r="B93" s="21"/>
      <c r="C93" s="22" t="s">
        <v>94</v>
      </c>
      <c r="D93" s="55">
        <v>10</v>
      </c>
      <c r="E93" s="50">
        <v>2.1800000000000002</v>
      </c>
      <c r="F93" s="51">
        <f t="shared" si="2"/>
        <v>21.8</v>
      </c>
      <c r="G93" s="34"/>
      <c r="H93" s="40">
        <f t="shared" si="3"/>
        <v>0</v>
      </c>
    </row>
    <row r="94" spans="1:8" ht="24.75" x14ac:dyDescent="0.25">
      <c r="A94" s="20" t="s">
        <v>26</v>
      </c>
      <c r="B94" s="21"/>
      <c r="C94" s="22" t="s">
        <v>95</v>
      </c>
      <c r="D94" s="55">
        <v>10</v>
      </c>
      <c r="E94" s="50">
        <v>1.58</v>
      </c>
      <c r="F94" s="51">
        <f t="shared" si="2"/>
        <v>15.8</v>
      </c>
      <c r="G94" s="34"/>
      <c r="H94" s="40">
        <f t="shared" si="3"/>
        <v>0</v>
      </c>
    </row>
    <row r="95" spans="1:8" ht="24.75" x14ac:dyDescent="0.25">
      <c r="A95" s="20" t="s">
        <v>26</v>
      </c>
      <c r="B95" s="21"/>
      <c r="C95" s="22" t="s">
        <v>96</v>
      </c>
      <c r="D95" s="55">
        <v>10</v>
      </c>
      <c r="E95" s="50">
        <v>3.18</v>
      </c>
      <c r="F95" s="51">
        <f t="shared" si="2"/>
        <v>31.8</v>
      </c>
      <c r="G95" s="34"/>
      <c r="H95" s="40">
        <f t="shared" si="3"/>
        <v>0</v>
      </c>
    </row>
    <row r="96" spans="1:8" ht="24.75" x14ac:dyDescent="0.25">
      <c r="A96" s="20" t="s">
        <v>26</v>
      </c>
      <c r="B96" s="21"/>
      <c r="C96" s="22" t="s">
        <v>97</v>
      </c>
      <c r="D96" s="55">
        <v>10</v>
      </c>
      <c r="E96" s="50">
        <v>3.58</v>
      </c>
      <c r="F96" s="51">
        <f t="shared" si="2"/>
        <v>35.799999999999997</v>
      </c>
      <c r="G96" s="34"/>
      <c r="H96" s="40">
        <f t="shared" si="3"/>
        <v>0</v>
      </c>
    </row>
    <row r="97" spans="1:8" ht="24.75" x14ac:dyDescent="0.25">
      <c r="A97" s="20" t="s">
        <v>26</v>
      </c>
      <c r="B97" s="21"/>
      <c r="C97" s="22" t="s">
        <v>98</v>
      </c>
      <c r="D97" s="55">
        <v>10</v>
      </c>
      <c r="E97" s="50">
        <v>2.1800000000000002</v>
      </c>
      <c r="F97" s="51">
        <f t="shared" si="2"/>
        <v>21.8</v>
      </c>
      <c r="G97" s="34"/>
      <c r="H97" s="40">
        <f t="shared" si="3"/>
        <v>0</v>
      </c>
    </row>
    <row r="98" spans="1:8" ht="36.75" x14ac:dyDescent="0.25">
      <c r="A98" s="20" t="s">
        <v>26</v>
      </c>
      <c r="B98" s="21"/>
      <c r="C98" s="22" t="s">
        <v>99</v>
      </c>
      <c r="D98" s="55">
        <v>10</v>
      </c>
      <c r="E98" s="50">
        <v>4.13</v>
      </c>
      <c r="F98" s="51">
        <f t="shared" si="2"/>
        <v>41.3</v>
      </c>
      <c r="G98" s="34"/>
      <c r="H98" s="40">
        <f t="shared" si="3"/>
        <v>0</v>
      </c>
    </row>
    <row r="99" spans="1:8" ht="24.75" x14ac:dyDescent="0.25">
      <c r="A99" s="20" t="s">
        <v>26</v>
      </c>
      <c r="B99" s="21"/>
      <c r="C99" s="22" t="s">
        <v>100</v>
      </c>
      <c r="D99" s="55">
        <v>1</v>
      </c>
      <c r="E99" s="50">
        <v>116.91</v>
      </c>
      <c r="F99" s="51">
        <f t="shared" si="2"/>
        <v>116.91</v>
      </c>
      <c r="G99" s="34"/>
      <c r="H99" s="40">
        <f t="shared" si="3"/>
        <v>0</v>
      </c>
    </row>
    <row r="100" spans="1:8" ht="24.75" x14ac:dyDescent="0.25">
      <c r="A100" s="20" t="s">
        <v>26</v>
      </c>
      <c r="B100" s="21"/>
      <c r="C100" s="22" t="s">
        <v>101</v>
      </c>
      <c r="D100" s="55">
        <v>1</v>
      </c>
      <c r="E100" s="50">
        <v>74.510000000000005</v>
      </c>
      <c r="F100" s="51">
        <f t="shared" si="2"/>
        <v>74.510000000000005</v>
      </c>
      <c r="G100" s="34"/>
      <c r="H100" s="40">
        <f t="shared" si="3"/>
        <v>0</v>
      </c>
    </row>
    <row r="101" spans="1:8" ht="24.75" x14ac:dyDescent="0.25">
      <c r="A101" s="20" t="s">
        <v>26</v>
      </c>
      <c r="B101" s="21"/>
      <c r="C101" s="22" t="s">
        <v>102</v>
      </c>
      <c r="D101" s="55">
        <v>1</v>
      </c>
      <c r="E101" s="50">
        <v>154.5</v>
      </c>
      <c r="F101" s="51">
        <f t="shared" si="2"/>
        <v>154.5</v>
      </c>
      <c r="G101" s="34"/>
      <c r="H101" s="40">
        <f t="shared" si="3"/>
        <v>0</v>
      </c>
    </row>
    <row r="102" spans="1:8" ht="24.75" x14ac:dyDescent="0.25">
      <c r="A102" s="20" t="s">
        <v>26</v>
      </c>
      <c r="B102" s="21"/>
      <c r="C102" s="22" t="s">
        <v>103</v>
      </c>
      <c r="D102" s="55">
        <v>1</v>
      </c>
      <c r="E102" s="50">
        <v>74.7</v>
      </c>
      <c r="F102" s="51">
        <f t="shared" si="2"/>
        <v>74.7</v>
      </c>
      <c r="G102" s="34"/>
      <c r="H102" s="40">
        <f t="shared" si="3"/>
        <v>0</v>
      </c>
    </row>
    <row r="103" spans="1:8" ht="24.75" x14ac:dyDescent="0.25">
      <c r="A103" s="20" t="s">
        <v>26</v>
      </c>
      <c r="B103" s="21"/>
      <c r="C103" s="22" t="s">
        <v>104</v>
      </c>
      <c r="D103" s="55">
        <v>10</v>
      </c>
      <c r="E103" s="50">
        <v>36.29</v>
      </c>
      <c r="F103" s="51">
        <f t="shared" si="2"/>
        <v>362.9</v>
      </c>
      <c r="G103" s="34"/>
      <c r="H103" s="40">
        <f t="shared" si="3"/>
        <v>0</v>
      </c>
    </row>
    <row r="104" spans="1:8" ht="24.75" x14ac:dyDescent="0.25">
      <c r="A104" s="20" t="s">
        <v>26</v>
      </c>
      <c r="B104" s="21"/>
      <c r="C104" s="22" t="s">
        <v>105</v>
      </c>
      <c r="D104" s="55">
        <v>10</v>
      </c>
      <c r="E104" s="50">
        <v>46.28</v>
      </c>
      <c r="F104" s="51">
        <f t="shared" si="2"/>
        <v>462.8</v>
      </c>
      <c r="G104" s="34"/>
      <c r="H104" s="40">
        <f t="shared" si="3"/>
        <v>0</v>
      </c>
    </row>
    <row r="105" spans="1:8" ht="24.75" x14ac:dyDescent="0.25">
      <c r="A105" s="20" t="s">
        <v>26</v>
      </c>
      <c r="B105" s="21"/>
      <c r="C105" s="22" t="s">
        <v>106</v>
      </c>
      <c r="D105" s="55">
        <v>10</v>
      </c>
      <c r="E105" s="50">
        <v>53.98</v>
      </c>
      <c r="F105" s="51">
        <f t="shared" si="2"/>
        <v>539.79999999999995</v>
      </c>
      <c r="G105" s="34"/>
      <c r="H105" s="40">
        <f t="shared" si="3"/>
        <v>0</v>
      </c>
    </row>
    <row r="106" spans="1:8" x14ac:dyDescent="0.25">
      <c r="A106" s="20" t="s">
        <v>26</v>
      </c>
      <c r="B106" s="21"/>
      <c r="C106" s="22" t="s">
        <v>107</v>
      </c>
      <c r="D106" s="55">
        <v>11</v>
      </c>
      <c r="E106" s="50">
        <v>16.989999999999998</v>
      </c>
      <c r="F106" s="51">
        <f t="shared" si="2"/>
        <v>186.89</v>
      </c>
      <c r="G106" s="34"/>
      <c r="H106" s="40">
        <f t="shared" si="3"/>
        <v>0</v>
      </c>
    </row>
    <row r="107" spans="1:8" x14ac:dyDescent="0.25">
      <c r="A107" s="24"/>
      <c r="B107" s="25"/>
      <c r="C107" s="26" t="s">
        <v>1</v>
      </c>
      <c r="D107" s="27"/>
      <c r="E107" s="52"/>
      <c r="F107" s="53">
        <f>SUM(F26:F106)</f>
        <v>41322.310000000034</v>
      </c>
      <c r="G107" s="34"/>
      <c r="H107" s="41">
        <f>SUM(H26:H106)</f>
        <v>0</v>
      </c>
    </row>
    <row r="108" spans="1:8" x14ac:dyDescent="0.25">
      <c r="A108" s="24"/>
      <c r="B108" s="25"/>
      <c r="C108" s="26" t="s">
        <v>108</v>
      </c>
      <c r="D108" s="22"/>
      <c r="E108" s="51">
        <v>0.21</v>
      </c>
      <c r="F108" s="54">
        <f>ROUND(F107*E108,2)</f>
        <v>8677.69</v>
      </c>
      <c r="G108" s="34"/>
      <c r="H108" s="41">
        <f>SUM(H107*21/100)</f>
        <v>0</v>
      </c>
    </row>
    <row r="109" spans="1:8" x14ac:dyDescent="0.25">
      <c r="A109" s="24"/>
      <c r="B109" s="25"/>
      <c r="C109" s="29" t="s">
        <v>2</v>
      </c>
      <c r="D109" s="22"/>
      <c r="E109" s="28"/>
      <c r="F109" s="30">
        <f>F107+F108</f>
        <v>50000.000000000036</v>
      </c>
      <c r="G109" s="34"/>
      <c r="H109" s="41">
        <f>SUM(H107+H108)</f>
        <v>0</v>
      </c>
    </row>
    <row r="111" spans="1:8" ht="28.5" customHeight="1" x14ac:dyDescent="0.25">
      <c r="A111" s="11" t="s">
        <v>6</v>
      </c>
      <c r="B111" s="11"/>
      <c r="C111" s="11"/>
      <c r="D111" s="11"/>
      <c r="E111" s="11"/>
      <c r="F111" s="11"/>
      <c r="G111" s="11"/>
      <c r="H111" s="11"/>
    </row>
    <row r="112" spans="1:8" x14ac:dyDescent="0.25">
      <c r="A112" s="7"/>
      <c r="B112" s="7"/>
      <c r="C112" s="7"/>
      <c r="D112" s="7"/>
      <c r="E112" s="7"/>
      <c r="F112" s="7"/>
      <c r="G112" s="64"/>
      <c r="H112" s="65"/>
    </row>
    <row r="113" spans="1:8" x14ac:dyDescent="0.25">
      <c r="A113" s="8" t="s">
        <v>7</v>
      </c>
      <c r="B113" s="7"/>
      <c r="C113" s="66"/>
      <c r="D113" s="58"/>
      <c r="E113" s="58"/>
    </row>
    <row r="115" spans="1:8" ht="30.75" customHeight="1" x14ac:dyDescent="0.25">
      <c r="A115" s="14" t="s">
        <v>121</v>
      </c>
      <c r="B115" s="14"/>
      <c r="C115" s="14"/>
      <c r="D115" s="14"/>
      <c r="E115" s="14"/>
      <c r="F115" s="14"/>
      <c r="G115" s="14"/>
      <c r="H115" s="14"/>
    </row>
    <row r="116" spans="1:8" x14ac:dyDescent="0.25">
      <c r="A116" s="7"/>
      <c r="B116" s="7"/>
      <c r="C116" s="7"/>
      <c r="D116" s="7"/>
      <c r="E116" s="7"/>
      <c r="F116" s="7"/>
      <c r="G116" s="64"/>
      <c r="H116" s="65"/>
    </row>
    <row r="117" spans="1:8" x14ac:dyDescent="0.25">
      <c r="A117" s="9" t="s">
        <v>8</v>
      </c>
      <c r="B117" s="9"/>
      <c r="C117" s="9"/>
      <c r="D117" s="9"/>
      <c r="E117" s="9"/>
      <c r="F117" s="9"/>
      <c r="G117" s="64"/>
      <c r="H117" s="65"/>
    </row>
    <row r="118" spans="1:8" x14ac:dyDescent="0.25">
      <c r="A118" s="7"/>
      <c r="B118" s="7"/>
      <c r="C118" s="7"/>
      <c r="D118" s="7"/>
      <c r="E118" s="7"/>
      <c r="F118" s="7"/>
      <c r="G118" s="64"/>
      <c r="H118" s="65"/>
    </row>
    <row r="119" spans="1:8" x14ac:dyDescent="0.25">
      <c r="A119" s="15" t="s">
        <v>11</v>
      </c>
      <c r="B119" s="15"/>
      <c r="C119" s="16"/>
      <c r="D119" s="16"/>
      <c r="E119" s="16"/>
      <c r="F119" s="16"/>
    </row>
    <row r="120" spans="1:8" ht="48" customHeight="1" x14ac:dyDescent="0.25">
      <c r="A120" s="17" t="s">
        <v>114</v>
      </c>
      <c r="B120" s="17"/>
      <c r="C120" s="17"/>
      <c r="D120" s="17"/>
      <c r="E120" s="17"/>
      <c r="F120" s="17"/>
      <c r="G120" s="17"/>
      <c r="H120" s="17"/>
    </row>
    <row r="123" spans="1:8" x14ac:dyDescent="0.25">
      <c r="A123" s="1" t="s">
        <v>9</v>
      </c>
    </row>
    <row r="126" spans="1:8" x14ac:dyDescent="0.25">
      <c r="A126" s="1" t="s">
        <v>10</v>
      </c>
    </row>
  </sheetData>
  <sheetProtection algorithmName="SHA-512" hashValue="PirbY+3ayT5U7ypTjCM6CSdWRc+14JOMJfdZ6LOFhRuj0NDLmUY/3RnOJZZbhm/0oPXLLZWw7ODOX0dCDM/lsw==" saltValue="xZoF7JGxgy8V5iFQk6j7nA==" spinCount="100000" sheet="1" objects="1" scenarios="1"/>
  <mergeCells count="9">
    <mergeCell ref="A21:H21"/>
    <mergeCell ref="A11:H11"/>
    <mergeCell ref="A13:H13"/>
    <mergeCell ref="A111:H111"/>
    <mergeCell ref="D113:E113"/>
    <mergeCell ref="A115:H115"/>
    <mergeCell ref="A120:H120"/>
    <mergeCell ref="A15:H15"/>
    <mergeCell ref="A17:H17"/>
  </mergeCells>
  <pageMargins left="0.23622047244094491" right="0.23622047244094491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MATERIAL</vt:lpstr>
    </vt:vector>
  </TitlesOfParts>
  <Company>Ajuntament de Sabadell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Badia O  Isidre ESPAI PUBLIC</dc:creator>
  <cp:lastModifiedBy>Administrador</cp:lastModifiedBy>
  <cp:lastPrinted>2023-05-30T12:50:26Z</cp:lastPrinted>
  <dcterms:created xsi:type="dcterms:W3CDTF">2019-02-25T09:16:31Z</dcterms:created>
  <dcterms:modified xsi:type="dcterms:W3CDTF">2023-05-30T13:27:00Z</dcterms:modified>
</cp:coreProperties>
</file>