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L:\Contractes Manteniment\OBRES - INVERSIONS\COBERTES Diferents Equipaments\LICITACIÓ CONCORDIA\"/>
    </mc:Choice>
  </mc:AlternateContent>
  <bookViews>
    <workbookView xWindow="0" yWindow="0" windowWidth="5415" windowHeight="3705"/>
  </bookViews>
  <sheets>
    <sheet name="CONCORDIA 2022" sheetId="17" r:id="rId1"/>
  </sheets>
  <calcPr calcId="152511"/>
</workbook>
</file>

<file path=xl/calcChain.xml><?xml version="1.0" encoding="utf-8"?>
<calcChain xmlns="http://schemas.openxmlformats.org/spreadsheetml/2006/main">
  <c r="H89" i="17" l="1"/>
  <c r="H91" i="17"/>
  <c r="H87" i="17" l="1"/>
  <c r="H76" i="17"/>
  <c r="H77" i="17"/>
  <c r="H79" i="17"/>
  <c r="H78" i="17"/>
  <c r="H75" i="17"/>
  <c r="H74" i="17"/>
  <c r="H73" i="17"/>
  <c r="H72" i="17"/>
  <c r="H71" i="17"/>
  <c r="H70" i="17"/>
  <c r="H69" i="17"/>
  <c r="H68" i="17"/>
  <c r="H67" i="17"/>
  <c r="H66" i="17"/>
  <c r="H65" i="17"/>
  <c r="H64" i="17"/>
  <c r="H63" i="17"/>
  <c r="H62" i="17"/>
  <c r="H61" i="17"/>
  <c r="H53" i="17"/>
  <c r="H52" i="17"/>
  <c r="H51" i="17"/>
  <c r="H50" i="17"/>
  <c r="H49" i="17"/>
  <c r="H48" i="17"/>
  <c r="H47" i="17"/>
  <c r="H46" i="17"/>
  <c r="H45" i="17"/>
  <c r="H44" i="17"/>
  <c r="H43" i="17"/>
  <c r="H42" i="17"/>
  <c r="H41" i="17"/>
  <c r="H40" i="17"/>
  <c r="H39" i="17"/>
  <c r="H38" i="17"/>
  <c r="H37" i="17"/>
  <c r="H36" i="17"/>
  <c r="H26" i="17"/>
  <c r="H25" i="17"/>
  <c r="H21" i="17"/>
  <c r="H20" i="17"/>
  <c r="H28" i="17"/>
  <c r="H27" i="17"/>
  <c r="H24" i="17"/>
  <c r="H23" i="17"/>
  <c r="H22" i="17"/>
  <c r="H19" i="17"/>
  <c r="H18" i="17"/>
  <c r="H17" i="17"/>
  <c r="H16" i="17"/>
  <c r="H15" i="17"/>
  <c r="H14" i="17"/>
  <c r="H13" i="17"/>
  <c r="H12" i="17"/>
  <c r="H11" i="17"/>
  <c r="H81" i="17" l="1"/>
  <c r="H55" i="17"/>
  <c r="H30" i="17"/>
  <c r="H92" i="17" l="1"/>
  <c r="H93" i="17"/>
  <c r="H94" i="17" l="1"/>
  <c r="H95" i="17" s="1"/>
  <c r="H97" i="17" s="1"/>
</calcChain>
</file>

<file path=xl/sharedStrings.xml><?xml version="1.0" encoding="utf-8"?>
<sst xmlns="http://schemas.openxmlformats.org/spreadsheetml/2006/main" count="214" uniqueCount="50">
  <si>
    <t>Preu</t>
  </si>
  <si>
    <t>Amidament</t>
  </si>
  <si>
    <t>Import</t>
  </si>
  <si>
    <t>Obra</t>
  </si>
  <si>
    <t>01</t>
  </si>
  <si>
    <t>Capítol</t>
  </si>
  <si>
    <t>m2</t>
  </si>
  <si>
    <t>TOTAL</t>
  </si>
  <si>
    <t>ml</t>
  </si>
  <si>
    <t>01.01</t>
  </si>
  <si>
    <t xml:space="preserve">IMPORT TOTAL EXECUCIÓ MATERIAL  </t>
  </si>
  <si>
    <t>6% Benefici Industrial</t>
  </si>
  <si>
    <t>21 % IVA</t>
  </si>
  <si>
    <t>SUMA Import Total Execució Material + G.G. + B.I.</t>
  </si>
  <si>
    <t>IMPORT TOTAL PRESSUPOST GENERAL</t>
  </si>
  <si>
    <t>13% Despeces Generals</t>
  </si>
  <si>
    <t>SEGURETAT I SALUT</t>
  </si>
  <si>
    <t>pa</t>
  </si>
  <si>
    <t>Seguretat i Salut en les obres d'execució, d'acord amb la normativa vigent. Inclou totes les mesures de protecció individual i col.lectiva de les obres.</t>
  </si>
  <si>
    <t>DESPESA INVERSIÓ</t>
  </si>
  <si>
    <t>Formació de mitja canya perimetrals de 5cm de radi aproximadament per la correcte entrega de la tela impermeabilitzant en l'encontre entre la base i els paraments verticals.</t>
  </si>
  <si>
    <t>Substitució de bonera i de reixa metàl·lica de desgüàs de terrat, inclou càrrega manual sobre camió o contenidor i transport a dipòsit controlat.</t>
  </si>
  <si>
    <t>ut</t>
  </si>
  <si>
    <t>Segellat de junta de dilatació de 15 mm d'amplada, en parament horitzontal exterior, amb cordó segellador de massilla amb base bituminosa, sobre fons de junta de 20 mm de diàmetre.</t>
  </si>
  <si>
    <t>Pressupost  CEIP Concòrdia</t>
  </si>
  <si>
    <t>Arrencada de làmina impermeabilitzant amb mitjans manuals i càrrega manual de runa sobre camió o contenidor. Inclou medis auxiliars necessaris per a la correcte execució de la partida, càrrega i transport de runa a l'abocador i taxes en cas d'esser necessàries.</t>
  </si>
  <si>
    <t>Reparació de baixants amb nou rejuntat i segellat amb massilla asfàltica d'aplicació en calent. Inclou medis auxiliars necessaris per a la correcte execució de la partida, càrrega i transport de runa a l'abocador i taxes en cas d'esser necessàries.</t>
  </si>
  <si>
    <t>Partida alçada, a justificar, per la realització d'assaigs de Control de Qualitat especificats per la DF, segons Pla i Programa de Control de Qualitat.</t>
  </si>
  <si>
    <t>Retirada de plaques d'aïllament de coberta amb mitjans manuals i aplec per a posterior aprofitament. Inclou medis auxiliars necessaris per a la correcte execució de la partida, càrrega i transport de runa a l'abocador i taxes en cas d'esser necessàries.</t>
  </si>
  <si>
    <t>Trobada de coberta plana no transitable, no ventilada, amb grava, tipus invertida amb parament vertical; mitjançant la col·locació de perfil de xapa d'acer galvanitzat, espessor 0,8 mm, desenvolupament 300 mm, i 2 plecs, per a acabament i protecció de la impermeabilització formada per: banda de reforç de 50 cm d'amplada, realitzada a partir de làmina de betum modificat amb elastòmer SBS, LBM(SBS)-40-FP, amb armadura de feltre de polièster no teixit de 160 g/m², de superfície no protegida, totalment adherida al suport amb bufador, prèvia emprimació amb emulsió asfàltica aniònica amb càrregues tipus EB. Acabat amb banda de terminació de 50 cm de desenvolupament amb làmina de betum modificat amb elastòmer SBS, LBM(SBS)-50/G-FP, amb armadura de feltre de polièster reforçat i estabilitzat de 150 g/m², amb autoprotecció mineral de color gris. Inclús cordó de segellat aplicat entre el perfil metàl·lic i el parament.</t>
  </si>
  <si>
    <t>Recolocació de plaques d'aïllament de coberta amb mitjans manuals, col·locada amb morter adhesiu.</t>
  </si>
  <si>
    <t>Reincorporació i nivellació capa de grava apilada i netejada previamentnt amb mitjans manuals. Inclou medis auxiliars necessaris per a la correcte execució de la partida</t>
  </si>
  <si>
    <t>Ajudes de paleteria per a execució de les obres de coberta</t>
  </si>
  <si>
    <t>Retirada del cavalló de xapa metàl·lica existent amb recuperació i acopi del material per a posterior reposició.</t>
  </si>
  <si>
    <t>Suministre i col.locació de les dues capes separadores tipus geotextil</t>
  </si>
  <si>
    <t>Reposició dels cavallos acopiats de  perfil de planxa d'acer  col·locat amb fixacions mecàniques.</t>
  </si>
  <si>
    <t>PRESSUPOST LOT 4: CEIP Concordia</t>
  </si>
  <si>
    <t>TREBALLS COBERTA BLOC A</t>
  </si>
  <si>
    <t>Imprimació bituminosa i reparació de superfícies poroses on posteriorment es vagi a soldar làmina autoprotegida, mitjançant emulsió bituminosa de naturalesa aniònica de baixa viscositat i d'aplicació en calent</t>
  </si>
  <si>
    <t>TREBALLS COBERTA BLOC C</t>
  </si>
  <si>
    <t>Membrana per a impermeabilització de cobertes tipus bicapa, adherida, composta per làmina de betum modificat amb elastòmer SBS, LBM(SBS)-30-FV, prèvia emprimació amb emulsió asfàltica aniònica amb càrregues tipus EB, i làmina de betum modificat amb elastòmer SBS, LBM(SBS)-30-FP adherida a l'anterior amb bufador, sense coincidir les seves juntes, adherides en calent. Inclou medis auxiliars necessaris per a la correcte execució de la partida, càrrega i transport de runa a l'abocador i taxes en cas d'esser necessàries. Inclou també reforç en els encontres fràgils  o singulars com trobada amb junt de dilatació, reforç trobada amb parament vertical i trobada amb boneres de la coberta.</t>
  </si>
  <si>
    <t>Partida alçada per previsió de possible desplaçament de l'estructura de suport de les plaques fotovoltaiques,  formada per perfils d'alumini anoditzat del tipus C40 o similar amb una inclinació de 15º i llast de 30kg/m2 i posterior possada en lloc.</t>
  </si>
  <si>
    <t>Trobada de coberta plana no transitable, no ventilada, amb grava, tipus invertida amb parament vertical; mitjançant la col·locació de perfil de xapa d'acer galvanitzat, espessor 0,8 mm, desenvolupament 300 mm, i 2 plecs, per a acabament i protecció de la impermeabilització formada per: banda de reforç de 50 cm d'amplada, realitzada a partir de làmina de betum modificat amb elastòmer SBS, LBM(SBS)-40-FP, amb armadura de feltre de polièster no teixit de 160 g/m², de superfície no protegida, totalment adherida al suport amb bufador, prèvia emprimació amb emulsió asfàltica aniònica amb càrregues tipus EB. Acabat amb banda de terminació de 70 cm de desenvolupament amb làmina de betum modificat amb elastòmer SBS, LBM(SBS)-50/G-FP, amb armadura de feltre de polièster reforçat i estabilitzat de 150 g/m², amb autoprotecció mineral de color gris. Inclús cordó de segellat aplicat entre el perfil metàl·lic i el parament.</t>
  </si>
  <si>
    <t>04</t>
  </si>
  <si>
    <t>04.01</t>
  </si>
  <si>
    <t>04.02</t>
  </si>
  <si>
    <t>04.03</t>
  </si>
  <si>
    <t>TREBALLS COBERTA BLOC B</t>
  </si>
  <si>
    <t>Neteja de graves existents amb agua lliure de sals a planta de rentat especialitzada per treure restes d'argiles, sobrecapes i eliminar la contaminació orgànica. Inclourà  informe-albarà  detallat de la planta de rentat. El resultat de la neteja serà aprobat per la direcció facultativa.</t>
  </si>
  <si>
    <t xml:space="preserve">Retirada de grava i geotèxtil amb mitjans manuals i aplec per a posterior aprofitament. Inclou medis auxiliars necessaris per a la correcte execució de la partida, càrrega i transport a l'abocador, taxes en cas d'esser necessàries i transport de graves a planta de rentat.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</si>
</sst>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8"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theme="1"/>
      <name val="Calibri"/>
      <family val="2"/>
      <scheme val="minor"/>
    </font>
    <font>
      <sz val="10"/>
      <name val="Arial"/>
      <family val="2"/>
    </font>
    <font>
      <sz val="11"/>
      <color rgb="FF00B050"/>
      <name val="Calibri"/>
      <family val="2"/>
    </font>
  </fonts>
  <fills count="5">
    <fill>
      <patternFill patternType="none"/>
    </fill>
    <fill>
      <patternFill patternType="gray125"/>
    </fill>
    <fill>
      <patternFill patternType="solid">
        <fgColor rgb="FFC0C0C0"/>
        <bgColor rgb="FFC0C0C0"/>
      </patternFill>
    </fill>
    <fill>
      <patternFill patternType="solid">
        <fgColor theme="3" tint="0.59999389629810485"/>
        <bgColor rgb="FF99CCFF"/>
      </patternFill>
    </fill>
    <fill>
      <patternFill patternType="solid">
        <fgColor theme="4" tint="0.79998168889431442"/>
        <bgColor rgb="FFFFFFCC"/>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pplyNumberFormat="0" applyBorder="0" applyAlignment="0"/>
  </cellStyleXfs>
  <cellXfs count="28">
    <xf numFmtId="0" fontId="0" fillId="0" borderId="0" xfId="0" applyFill="1" applyProtection="1"/>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1" fillId="0" borderId="0" xfId="0" applyFont="1" applyFill="1" applyAlignment="1" applyProtection="1">
      <alignment wrapText="1"/>
    </xf>
    <xf numFmtId="0" fontId="4" fillId="0" borderId="0" xfId="0" applyFont="1" applyFill="1" applyProtection="1"/>
    <xf numFmtId="0" fontId="3" fillId="2" borderId="0" xfId="0" applyFont="1" applyFill="1" applyAlignment="1" applyProtection="1">
      <alignment horizontal="center"/>
    </xf>
    <xf numFmtId="164" fontId="5" fillId="0" borderId="0" xfId="0" applyNumberFormat="1" applyFont="1" applyBorder="1"/>
    <xf numFmtId="0" fontId="4" fillId="0" borderId="0" xfId="0" applyFont="1" applyBorder="1"/>
    <xf numFmtId="164" fontId="0" fillId="0" borderId="0" xfId="0" applyNumberFormat="1" applyFill="1" applyProtection="1"/>
    <xf numFmtId="164" fontId="4" fillId="0" borderId="0" xfId="0" applyNumberFormat="1" applyFont="1" applyFill="1" applyProtection="1"/>
    <xf numFmtId="0" fontId="0" fillId="0" borderId="0" xfId="0" applyFill="1" applyAlignment="1" applyProtection="1">
      <alignment vertical="top"/>
    </xf>
    <xf numFmtId="49" fontId="1" fillId="0" borderId="0" xfId="0" applyNumberFormat="1" applyFont="1" applyFill="1" applyAlignment="1" applyProtection="1">
      <alignment vertical="top"/>
    </xf>
    <xf numFmtId="0" fontId="1" fillId="0" borderId="0" xfId="0" applyFont="1" applyFill="1" applyAlignment="1" applyProtection="1">
      <alignment vertical="top"/>
    </xf>
    <xf numFmtId="0" fontId="6" fillId="0" borderId="0" xfId="0" applyFont="1" applyBorder="1" applyAlignment="1">
      <alignment horizontal="justify" vertical="top" wrapText="1"/>
    </xf>
    <xf numFmtId="164" fontId="1" fillId="0" borderId="0" xfId="0" applyNumberFormat="1" applyFont="1" applyFill="1" applyAlignment="1" applyProtection="1">
      <alignment vertical="top" wrapText="1"/>
    </xf>
    <xf numFmtId="0" fontId="3" fillId="0" borderId="1" xfId="0" applyFont="1" applyFill="1" applyBorder="1" applyProtection="1"/>
    <xf numFmtId="164" fontId="3" fillId="0" borderId="3" xfId="0" applyNumberFormat="1" applyFont="1" applyFill="1" applyBorder="1" applyProtection="1"/>
    <xf numFmtId="0" fontId="3" fillId="0" borderId="0" xfId="0" applyFont="1" applyFill="1" applyBorder="1" applyProtection="1"/>
    <xf numFmtId="0" fontId="0" fillId="0" borderId="2" xfId="0" applyFill="1" applyBorder="1" applyProtection="1"/>
    <xf numFmtId="0" fontId="1" fillId="0" borderId="0" xfId="0" applyFont="1" applyFill="1" applyProtection="1"/>
    <xf numFmtId="0" fontId="2" fillId="3" borderId="0" xfId="0" applyFont="1" applyFill="1" applyAlignment="1" applyProtection="1">
      <alignment horizontal="center" vertical="center" wrapText="1"/>
    </xf>
    <xf numFmtId="164" fontId="1" fillId="4" borderId="0" xfId="0" applyNumberFormat="1" applyFont="1" applyFill="1" applyAlignment="1" applyProtection="1">
      <alignment vertical="top" wrapText="1"/>
      <protection locked="0"/>
    </xf>
    <xf numFmtId="2" fontId="1" fillId="4" borderId="0" xfId="0" applyNumberFormat="1" applyFont="1" applyFill="1" applyAlignment="1" applyProtection="1">
      <alignment vertical="top" wrapText="1"/>
      <protection locked="0"/>
    </xf>
    <xf numFmtId="2" fontId="1" fillId="4" borderId="0" xfId="0" applyNumberFormat="1" applyFont="1" applyFill="1" applyAlignment="1" applyProtection="1">
      <alignment vertical="top"/>
      <protection locked="0"/>
    </xf>
    <xf numFmtId="164" fontId="0" fillId="0" borderId="0" xfId="0" applyNumberFormat="1" applyFill="1" applyAlignment="1" applyProtection="1">
      <alignment vertical="top"/>
    </xf>
    <xf numFmtId="164" fontId="7" fillId="0" borderId="0" xfId="0" applyNumberFormat="1" applyFont="1" applyFill="1" applyAlignment="1" applyProtection="1">
      <alignment vertical="top"/>
    </xf>
    <xf numFmtId="0" fontId="1" fillId="0" borderId="0" xfId="0" applyFont="1" applyFill="1" applyAlignment="1" applyProtection="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3"/>
  <sheetViews>
    <sheetView tabSelected="1" topLeftCell="A70" zoomScale="90" zoomScaleNormal="90" workbookViewId="0">
      <selection activeCell="E24" sqref="E24"/>
    </sheetView>
  </sheetViews>
  <sheetFormatPr baseColWidth="10" defaultColWidth="9.140625" defaultRowHeight="15" x14ac:dyDescent="0.25"/>
  <cols>
    <col min="1" max="1" width="5.42578125" bestFit="1" customWidth="1"/>
    <col min="2" max="2" width="3.42578125" customWidth="1"/>
    <col min="3" max="3" width="7.5703125" bestFit="1" customWidth="1"/>
    <col min="4" max="4" width="5.5703125" customWidth="1"/>
    <col min="5" max="5" width="48.7109375" customWidth="1"/>
    <col min="6" max="6" width="9.28515625" bestFit="1" customWidth="1"/>
    <col min="7" max="7" width="11.140625" bestFit="1" customWidth="1"/>
    <col min="8" max="8" width="12.5703125" bestFit="1" customWidth="1"/>
    <col min="9" max="9" width="11.42578125" bestFit="1" customWidth="1"/>
  </cols>
  <sheetData>
    <row r="1" spans="1:9" x14ac:dyDescent="0.25">
      <c r="E1" s="20"/>
    </row>
    <row r="2" spans="1:9" x14ac:dyDescent="0.25">
      <c r="E2" s="20"/>
    </row>
    <row r="4" spans="1:9" ht="18.75" customHeight="1" x14ac:dyDescent="0.25">
      <c r="A4" s="21" t="s">
        <v>36</v>
      </c>
      <c r="B4" s="21"/>
      <c r="C4" s="21"/>
      <c r="D4" s="21"/>
      <c r="E4" s="21"/>
      <c r="F4" s="21"/>
      <c r="G4" s="21"/>
      <c r="H4" s="21"/>
    </row>
    <row r="6" spans="1:9" x14ac:dyDescent="0.25">
      <c r="F6" s="6" t="s">
        <v>0</v>
      </c>
      <c r="G6" s="6" t="s">
        <v>1</v>
      </c>
      <c r="H6" s="6" t="s">
        <v>2</v>
      </c>
    </row>
    <row r="7" spans="1:9" x14ac:dyDescent="0.25">
      <c r="C7" s="1" t="s">
        <v>3</v>
      </c>
      <c r="D7" s="2" t="s">
        <v>43</v>
      </c>
      <c r="E7" s="1" t="s">
        <v>24</v>
      </c>
    </row>
    <row r="8" spans="1:9" x14ac:dyDescent="0.25">
      <c r="C8" s="1" t="s">
        <v>5</v>
      </c>
      <c r="D8" s="2" t="s">
        <v>4</v>
      </c>
      <c r="E8" s="1" t="s">
        <v>19</v>
      </c>
    </row>
    <row r="9" spans="1:9" x14ac:dyDescent="0.25">
      <c r="C9" s="1"/>
      <c r="D9" s="2" t="s">
        <v>9</v>
      </c>
      <c r="E9" s="1" t="s">
        <v>37</v>
      </c>
    </row>
    <row r="11" spans="1:9" ht="56.25" x14ac:dyDescent="0.25">
      <c r="A11" s="12" t="s">
        <v>44</v>
      </c>
      <c r="B11" s="13">
        <v>1</v>
      </c>
      <c r="C11" s="12"/>
      <c r="D11" s="12" t="s">
        <v>6</v>
      </c>
      <c r="E11" s="27" t="s">
        <v>49</v>
      </c>
      <c r="F11" s="22">
        <v>5.04</v>
      </c>
      <c r="G11" s="23">
        <v>332.5</v>
      </c>
      <c r="H11" s="15">
        <f>F11*G11</f>
        <v>1675.8</v>
      </c>
      <c r="I11" s="26"/>
    </row>
    <row r="12" spans="1:9" ht="56.25" x14ac:dyDescent="0.25">
      <c r="A12" s="12" t="s">
        <v>44</v>
      </c>
      <c r="B12" s="13">
        <v>2</v>
      </c>
      <c r="C12" s="12"/>
      <c r="D12" s="12" t="s">
        <v>17</v>
      </c>
      <c r="E12" s="27" t="s">
        <v>48</v>
      </c>
      <c r="F12" s="22">
        <v>1500</v>
      </c>
      <c r="G12" s="23">
        <v>1</v>
      </c>
      <c r="H12" s="15">
        <f t="shared" ref="H12:H28" si="0">F12*G12</f>
        <v>1500</v>
      </c>
      <c r="I12" s="26"/>
    </row>
    <row r="13" spans="1:9" ht="45" x14ac:dyDescent="0.25">
      <c r="A13" s="12" t="s">
        <v>44</v>
      </c>
      <c r="B13" s="13">
        <v>3</v>
      </c>
      <c r="C13" s="12"/>
      <c r="D13" s="12" t="s">
        <v>6</v>
      </c>
      <c r="E13" s="27" t="s">
        <v>28</v>
      </c>
      <c r="F13" s="22">
        <v>2.64</v>
      </c>
      <c r="G13" s="23">
        <v>332.5</v>
      </c>
      <c r="H13" s="15">
        <f t="shared" si="0"/>
        <v>877.80000000000007</v>
      </c>
      <c r="I13" s="25"/>
    </row>
    <row r="14" spans="1:9" ht="61.5" customHeight="1" x14ac:dyDescent="0.25">
      <c r="A14" s="12" t="s">
        <v>44</v>
      </c>
      <c r="B14" s="13">
        <v>4</v>
      </c>
      <c r="C14" s="12"/>
      <c r="D14" s="12" t="s">
        <v>6</v>
      </c>
      <c r="E14" s="27" t="s">
        <v>25</v>
      </c>
      <c r="F14" s="22">
        <v>5.85</v>
      </c>
      <c r="G14" s="23">
        <v>332.5</v>
      </c>
      <c r="H14" s="15">
        <f t="shared" si="0"/>
        <v>1945.1249999999998</v>
      </c>
      <c r="I14" s="25"/>
    </row>
    <row r="15" spans="1:9" ht="22.5" x14ac:dyDescent="0.25">
      <c r="A15" s="12" t="s">
        <v>44</v>
      </c>
      <c r="B15" s="13">
        <v>5</v>
      </c>
      <c r="C15" s="12"/>
      <c r="D15" s="12" t="s">
        <v>8</v>
      </c>
      <c r="E15" s="27" t="s">
        <v>33</v>
      </c>
      <c r="F15" s="22">
        <v>11.05</v>
      </c>
      <c r="G15" s="23">
        <v>99.9</v>
      </c>
      <c r="H15" s="15">
        <f t="shared" si="0"/>
        <v>1103.8950000000002</v>
      </c>
      <c r="I15" s="26"/>
    </row>
    <row r="16" spans="1:9" ht="36.75" customHeight="1" x14ac:dyDescent="0.25">
      <c r="A16" s="12" t="s">
        <v>44</v>
      </c>
      <c r="B16" s="13">
        <v>6</v>
      </c>
      <c r="C16" s="12"/>
      <c r="D16" s="12" t="s">
        <v>8</v>
      </c>
      <c r="E16" s="27" t="s">
        <v>20</v>
      </c>
      <c r="F16" s="22">
        <v>9.9499999999999993</v>
      </c>
      <c r="G16" s="23">
        <v>99.9</v>
      </c>
      <c r="H16" s="15">
        <f t="shared" si="0"/>
        <v>994.005</v>
      </c>
      <c r="I16" s="26"/>
    </row>
    <row r="17" spans="1:9" ht="47.25" customHeight="1" x14ac:dyDescent="0.25">
      <c r="A17" s="12" t="s">
        <v>44</v>
      </c>
      <c r="B17" s="13">
        <v>7</v>
      </c>
      <c r="C17" s="12"/>
      <c r="D17" s="12" t="s">
        <v>6</v>
      </c>
      <c r="E17" s="27" t="s">
        <v>38</v>
      </c>
      <c r="F17" s="22">
        <v>10.43</v>
      </c>
      <c r="G17" s="24">
        <v>332.5</v>
      </c>
      <c r="H17" s="15">
        <f t="shared" si="0"/>
        <v>3467.9749999999999</v>
      </c>
      <c r="I17" s="26"/>
    </row>
    <row r="18" spans="1:9" ht="133.5" customHeight="1" x14ac:dyDescent="0.25">
      <c r="A18" s="12" t="s">
        <v>44</v>
      </c>
      <c r="B18" s="13">
        <v>8</v>
      </c>
      <c r="C18" s="12"/>
      <c r="D18" s="12" t="s">
        <v>6</v>
      </c>
      <c r="E18" s="27" t="s">
        <v>40</v>
      </c>
      <c r="F18" s="22">
        <v>36</v>
      </c>
      <c r="G18" s="23">
        <v>332.5</v>
      </c>
      <c r="H18" s="15">
        <f t="shared" si="0"/>
        <v>11970</v>
      </c>
      <c r="I18" s="26"/>
    </row>
    <row r="19" spans="1:9" ht="178.5" customHeight="1" x14ac:dyDescent="0.25">
      <c r="A19" s="12" t="s">
        <v>44</v>
      </c>
      <c r="B19" s="13">
        <v>9</v>
      </c>
      <c r="C19" s="12"/>
      <c r="D19" s="12" t="s">
        <v>8</v>
      </c>
      <c r="E19" s="27" t="s">
        <v>42</v>
      </c>
      <c r="F19" s="22">
        <v>27.5</v>
      </c>
      <c r="G19" s="23">
        <v>111.85</v>
      </c>
      <c r="H19" s="15">
        <f t="shared" si="0"/>
        <v>3075.875</v>
      </c>
      <c r="I19" s="26"/>
    </row>
    <row r="20" spans="1:9" ht="22.5" x14ac:dyDescent="0.25">
      <c r="A20" s="12" t="s">
        <v>44</v>
      </c>
      <c r="B20" s="13">
        <v>10</v>
      </c>
      <c r="C20" s="12"/>
      <c r="D20" s="12" t="s">
        <v>6</v>
      </c>
      <c r="E20" s="27" t="s">
        <v>30</v>
      </c>
      <c r="F20" s="22">
        <v>3.65</v>
      </c>
      <c r="G20" s="23">
        <v>332.5</v>
      </c>
      <c r="H20" s="15">
        <f>F20*G20</f>
        <v>1213.625</v>
      </c>
      <c r="I20" s="26"/>
    </row>
    <row r="21" spans="1:9" ht="33.75" x14ac:dyDescent="0.25">
      <c r="A21" s="12" t="s">
        <v>44</v>
      </c>
      <c r="B21" s="13">
        <v>11</v>
      </c>
      <c r="C21" s="12"/>
      <c r="D21" s="12" t="s">
        <v>8</v>
      </c>
      <c r="E21" s="27" t="s">
        <v>23</v>
      </c>
      <c r="F21" s="22">
        <v>30.56</v>
      </c>
      <c r="G21" s="23">
        <v>11.2</v>
      </c>
      <c r="H21" s="15">
        <f>F21*G21</f>
        <v>342.27199999999999</v>
      </c>
      <c r="I21" s="26"/>
    </row>
    <row r="22" spans="1:9" x14ac:dyDescent="0.25">
      <c r="A22" s="12" t="s">
        <v>44</v>
      </c>
      <c r="B22" s="13">
        <v>12</v>
      </c>
      <c r="C22" s="12"/>
      <c r="D22" s="12" t="s">
        <v>6</v>
      </c>
      <c r="E22" s="27" t="s">
        <v>34</v>
      </c>
      <c r="F22" s="22">
        <v>5.38</v>
      </c>
      <c r="G22" s="23">
        <v>332.5</v>
      </c>
      <c r="H22" s="15">
        <f t="shared" si="0"/>
        <v>1788.85</v>
      </c>
      <c r="I22" s="26"/>
    </row>
    <row r="23" spans="1:9" ht="22.5" x14ac:dyDescent="0.25">
      <c r="A23" s="12" t="s">
        <v>44</v>
      </c>
      <c r="B23" s="13">
        <v>13</v>
      </c>
      <c r="C23" s="12"/>
      <c r="D23" s="12" t="s">
        <v>8</v>
      </c>
      <c r="E23" s="27" t="s">
        <v>35</v>
      </c>
      <c r="F23" s="22">
        <v>16.09</v>
      </c>
      <c r="G23" s="23">
        <v>99.9</v>
      </c>
      <c r="H23" s="15">
        <f t="shared" si="0"/>
        <v>1607.3910000000001</v>
      </c>
      <c r="I23" s="26"/>
    </row>
    <row r="24" spans="1:9" ht="33.75" x14ac:dyDescent="0.25">
      <c r="A24" s="12" t="s">
        <v>44</v>
      </c>
      <c r="B24" s="13">
        <v>14</v>
      </c>
      <c r="C24" s="11"/>
      <c r="D24" s="12" t="s">
        <v>6</v>
      </c>
      <c r="E24" s="27" t="s">
        <v>31</v>
      </c>
      <c r="F24" s="22">
        <v>3.64</v>
      </c>
      <c r="G24" s="23">
        <v>332.57</v>
      </c>
      <c r="H24" s="15">
        <f t="shared" si="0"/>
        <v>1210.5548000000001</v>
      </c>
      <c r="I24" s="26"/>
    </row>
    <row r="25" spans="1:9" ht="45" x14ac:dyDescent="0.25">
      <c r="A25" s="12" t="s">
        <v>44</v>
      </c>
      <c r="B25" s="13">
        <v>15</v>
      </c>
      <c r="C25" s="11"/>
      <c r="D25" s="12" t="s">
        <v>22</v>
      </c>
      <c r="E25" s="27" t="s">
        <v>26</v>
      </c>
      <c r="F25" s="22">
        <v>15</v>
      </c>
      <c r="G25" s="23">
        <v>4</v>
      </c>
      <c r="H25" s="15">
        <f>F25*G25</f>
        <v>60</v>
      </c>
      <c r="I25" s="26"/>
    </row>
    <row r="26" spans="1:9" ht="33.75" x14ac:dyDescent="0.25">
      <c r="A26" s="12" t="s">
        <v>44</v>
      </c>
      <c r="B26" s="13">
        <v>16</v>
      </c>
      <c r="C26" s="11"/>
      <c r="D26" s="12" t="s">
        <v>22</v>
      </c>
      <c r="E26" s="27" t="s">
        <v>21</v>
      </c>
      <c r="F26" s="22">
        <v>65</v>
      </c>
      <c r="G26" s="23">
        <v>4</v>
      </c>
      <c r="H26" s="15">
        <f>F26*G26</f>
        <v>260</v>
      </c>
      <c r="I26" s="26"/>
    </row>
    <row r="27" spans="1:9" ht="33.75" x14ac:dyDescent="0.25">
      <c r="A27" s="12" t="s">
        <v>44</v>
      </c>
      <c r="B27" s="13">
        <v>17</v>
      </c>
      <c r="C27" s="11"/>
      <c r="D27" s="12" t="s">
        <v>17</v>
      </c>
      <c r="E27" s="27" t="s">
        <v>27</v>
      </c>
      <c r="F27" s="22">
        <v>483.25</v>
      </c>
      <c r="G27" s="23">
        <v>1</v>
      </c>
      <c r="H27" s="15">
        <f t="shared" si="0"/>
        <v>483.25</v>
      </c>
      <c r="I27" s="26"/>
    </row>
    <row r="28" spans="1:9" x14ac:dyDescent="0.25">
      <c r="A28" s="12" t="s">
        <v>44</v>
      </c>
      <c r="B28" s="13">
        <v>18</v>
      </c>
      <c r="C28" s="11"/>
      <c r="D28" s="12" t="s">
        <v>17</v>
      </c>
      <c r="E28" s="27" t="s">
        <v>32</v>
      </c>
      <c r="F28" s="22">
        <v>1200</v>
      </c>
      <c r="G28" s="23">
        <v>1</v>
      </c>
      <c r="H28" s="15">
        <f t="shared" si="0"/>
        <v>1200</v>
      </c>
      <c r="I28" s="26"/>
    </row>
    <row r="29" spans="1:9" x14ac:dyDescent="0.25">
      <c r="E29" s="14"/>
    </row>
    <row r="30" spans="1:9" x14ac:dyDescent="0.25">
      <c r="E30" s="16" t="s">
        <v>7</v>
      </c>
      <c r="F30" s="19"/>
      <c r="G30" s="19"/>
      <c r="H30" s="17">
        <f>SUM(H11:H29)</f>
        <v>34776.417799999996</v>
      </c>
      <c r="I30" s="9"/>
    </row>
    <row r="31" spans="1:9" x14ac:dyDescent="0.25">
      <c r="E31" s="18"/>
    </row>
    <row r="32" spans="1:9" x14ac:dyDescent="0.25">
      <c r="C32" s="1" t="s">
        <v>3</v>
      </c>
      <c r="D32" s="2" t="s">
        <v>43</v>
      </c>
      <c r="E32" s="1" t="s">
        <v>24</v>
      </c>
    </row>
    <row r="33" spans="1:9" x14ac:dyDescent="0.25">
      <c r="C33" s="1" t="s">
        <v>5</v>
      </c>
      <c r="D33" s="2" t="s">
        <v>4</v>
      </c>
      <c r="E33" s="1" t="s">
        <v>19</v>
      </c>
    </row>
    <row r="34" spans="1:9" x14ac:dyDescent="0.25">
      <c r="C34" s="1"/>
      <c r="D34" s="2" t="s">
        <v>9</v>
      </c>
      <c r="E34" s="1" t="s">
        <v>47</v>
      </c>
    </row>
    <row r="36" spans="1:9" ht="56.25" x14ac:dyDescent="0.25">
      <c r="A36" s="12" t="s">
        <v>44</v>
      </c>
      <c r="B36" s="13">
        <v>1</v>
      </c>
      <c r="C36" s="12"/>
      <c r="D36" s="12" t="s">
        <v>6</v>
      </c>
      <c r="E36" s="27" t="s">
        <v>49</v>
      </c>
      <c r="F36" s="22">
        <v>5.04</v>
      </c>
      <c r="G36" s="23">
        <v>264.39</v>
      </c>
      <c r="H36" s="15">
        <f>F36*G36</f>
        <v>1332.5255999999999</v>
      </c>
      <c r="I36" s="26"/>
    </row>
    <row r="37" spans="1:9" ht="56.25" x14ac:dyDescent="0.25">
      <c r="A37" s="12" t="s">
        <v>44</v>
      </c>
      <c r="B37" s="13">
        <v>2</v>
      </c>
      <c r="C37" s="12"/>
      <c r="D37" s="12" t="s">
        <v>17</v>
      </c>
      <c r="E37" s="27" t="s">
        <v>48</v>
      </c>
      <c r="F37" s="22">
        <v>1500</v>
      </c>
      <c r="G37" s="23">
        <v>1</v>
      </c>
      <c r="H37" s="15">
        <f t="shared" ref="H37:H53" si="1">F37*G37</f>
        <v>1500</v>
      </c>
      <c r="I37" s="26"/>
    </row>
    <row r="38" spans="1:9" ht="45" x14ac:dyDescent="0.25">
      <c r="A38" s="12" t="s">
        <v>44</v>
      </c>
      <c r="B38" s="13">
        <v>3</v>
      </c>
      <c r="C38" s="12"/>
      <c r="D38" s="12" t="s">
        <v>6</v>
      </c>
      <c r="E38" s="27" t="s">
        <v>28</v>
      </c>
      <c r="F38" s="22">
        <v>2.64</v>
      </c>
      <c r="G38" s="23">
        <v>264.39</v>
      </c>
      <c r="H38" s="15">
        <f t="shared" si="1"/>
        <v>697.9896</v>
      </c>
      <c r="I38" s="25"/>
    </row>
    <row r="39" spans="1:9" ht="45" x14ac:dyDescent="0.25">
      <c r="A39" s="12" t="s">
        <v>44</v>
      </c>
      <c r="B39" s="13">
        <v>4</v>
      </c>
      <c r="C39" s="12"/>
      <c r="D39" s="12" t="s">
        <v>6</v>
      </c>
      <c r="E39" s="27" t="s">
        <v>25</v>
      </c>
      <c r="F39" s="22">
        <v>5.85</v>
      </c>
      <c r="G39" s="23">
        <v>264.39</v>
      </c>
      <c r="H39" s="15">
        <f t="shared" si="1"/>
        <v>1546.6814999999999</v>
      </c>
      <c r="I39" s="25"/>
    </row>
    <row r="40" spans="1:9" ht="22.5" x14ac:dyDescent="0.25">
      <c r="A40" s="12" t="s">
        <v>44</v>
      </c>
      <c r="B40" s="13">
        <v>5</v>
      </c>
      <c r="C40" s="12"/>
      <c r="D40" s="12" t="s">
        <v>8</v>
      </c>
      <c r="E40" s="27" t="s">
        <v>33</v>
      </c>
      <c r="F40" s="22">
        <v>11.05</v>
      </c>
      <c r="G40" s="23">
        <v>79.75</v>
      </c>
      <c r="H40" s="15">
        <f t="shared" si="1"/>
        <v>881.23750000000007</v>
      </c>
      <c r="I40" s="26"/>
    </row>
    <row r="41" spans="1:9" ht="36.75" customHeight="1" x14ac:dyDescent="0.25">
      <c r="A41" s="12" t="s">
        <v>44</v>
      </c>
      <c r="B41" s="13">
        <v>6</v>
      </c>
      <c r="C41" s="12"/>
      <c r="D41" s="12" t="s">
        <v>8</v>
      </c>
      <c r="E41" s="27" t="s">
        <v>20</v>
      </c>
      <c r="F41" s="22">
        <v>9.9499999999999993</v>
      </c>
      <c r="G41" s="23">
        <v>79.75</v>
      </c>
      <c r="H41" s="15">
        <f t="shared" si="1"/>
        <v>793.51249999999993</v>
      </c>
      <c r="I41" s="26"/>
    </row>
    <row r="42" spans="1:9" ht="36.75" customHeight="1" x14ac:dyDescent="0.25">
      <c r="A42" s="12" t="s">
        <v>44</v>
      </c>
      <c r="B42" s="13">
        <v>7</v>
      </c>
      <c r="C42" s="12"/>
      <c r="D42" s="12" t="s">
        <v>6</v>
      </c>
      <c r="E42" s="27" t="s">
        <v>38</v>
      </c>
      <c r="F42" s="22">
        <v>10.43</v>
      </c>
      <c r="G42" s="23">
        <v>264.39</v>
      </c>
      <c r="H42" s="15">
        <f t="shared" si="1"/>
        <v>2757.5876999999996</v>
      </c>
      <c r="I42" s="26"/>
    </row>
    <row r="43" spans="1:9" ht="123.75" x14ac:dyDescent="0.25">
      <c r="A43" s="12" t="s">
        <v>44</v>
      </c>
      <c r="B43" s="13">
        <v>8</v>
      </c>
      <c r="C43" s="12"/>
      <c r="D43" s="12" t="s">
        <v>6</v>
      </c>
      <c r="E43" s="27" t="s">
        <v>40</v>
      </c>
      <c r="F43" s="22">
        <v>36</v>
      </c>
      <c r="G43" s="23">
        <v>264.39</v>
      </c>
      <c r="H43" s="15">
        <f t="shared" si="1"/>
        <v>9518.0399999999991</v>
      </c>
      <c r="I43" s="26"/>
    </row>
    <row r="44" spans="1:9" ht="168.75" x14ac:dyDescent="0.25">
      <c r="A44" s="12" t="s">
        <v>44</v>
      </c>
      <c r="B44" s="13">
        <v>9</v>
      </c>
      <c r="C44" s="12"/>
      <c r="D44" s="12" t="s">
        <v>8</v>
      </c>
      <c r="E44" s="27" t="s">
        <v>42</v>
      </c>
      <c r="F44" s="22">
        <v>27.5</v>
      </c>
      <c r="G44" s="23">
        <v>79.75</v>
      </c>
      <c r="H44" s="15">
        <f t="shared" si="1"/>
        <v>2193.125</v>
      </c>
      <c r="I44" s="26"/>
    </row>
    <row r="45" spans="1:9" ht="22.5" x14ac:dyDescent="0.25">
      <c r="A45" s="12" t="s">
        <v>44</v>
      </c>
      <c r="B45" s="13">
        <v>10</v>
      </c>
      <c r="C45" s="12"/>
      <c r="D45" s="12" t="s">
        <v>6</v>
      </c>
      <c r="E45" s="27" t="s">
        <v>30</v>
      </c>
      <c r="F45" s="22">
        <v>3.65</v>
      </c>
      <c r="G45" s="23">
        <v>264.39</v>
      </c>
      <c r="H45" s="15">
        <f t="shared" si="1"/>
        <v>965.0234999999999</v>
      </c>
      <c r="I45" s="26"/>
    </row>
    <row r="46" spans="1:9" ht="33.75" x14ac:dyDescent="0.25">
      <c r="A46" s="12" t="s">
        <v>44</v>
      </c>
      <c r="B46" s="13">
        <v>11</v>
      </c>
      <c r="C46" s="12"/>
      <c r="D46" s="12" t="s">
        <v>8</v>
      </c>
      <c r="E46" s="27" t="s">
        <v>23</v>
      </c>
      <c r="F46" s="22">
        <v>30.56</v>
      </c>
      <c r="G46" s="23">
        <v>11.2</v>
      </c>
      <c r="H46" s="15">
        <f t="shared" si="1"/>
        <v>342.27199999999999</v>
      </c>
      <c r="I46" s="26"/>
    </row>
    <row r="47" spans="1:9" x14ac:dyDescent="0.25">
      <c r="A47" s="12" t="s">
        <v>44</v>
      </c>
      <c r="B47" s="13">
        <v>12</v>
      </c>
      <c r="C47" s="12"/>
      <c r="D47" s="12" t="s">
        <v>6</v>
      </c>
      <c r="E47" s="27" t="s">
        <v>34</v>
      </c>
      <c r="F47" s="22">
        <v>5.38</v>
      </c>
      <c r="G47" s="23">
        <v>264.39</v>
      </c>
      <c r="H47" s="15">
        <f t="shared" si="1"/>
        <v>1422.4181999999998</v>
      </c>
      <c r="I47" s="26"/>
    </row>
    <row r="48" spans="1:9" ht="22.5" x14ac:dyDescent="0.25">
      <c r="A48" s="12" t="s">
        <v>44</v>
      </c>
      <c r="B48" s="13">
        <v>13</v>
      </c>
      <c r="C48" s="12"/>
      <c r="D48" s="12" t="s">
        <v>8</v>
      </c>
      <c r="E48" s="27" t="s">
        <v>35</v>
      </c>
      <c r="F48" s="22">
        <v>16.09</v>
      </c>
      <c r="G48" s="23">
        <v>79.75</v>
      </c>
      <c r="H48" s="15">
        <f t="shared" si="1"/>
        <v>1283.1775</v>
      </c>
      <c r="I48" s="26"/>
    </row>
    <row r="49" spans="1:9" ht="33.75" x14ac:dyDescent="0.25">
      <c r="A49" s="12" t="s">
        <v>44</v>
      </c>
      <c r="B49" s="13">
        <v>14</v>
      </c>
      <c r="C49" s="11"/>
      <c r="D49" s="12" t="s">
        <v>6</v>
      </c>
      <c r="E49" s="27" t="s">
        <v>31</v>
      </c>
      <c r="F49" s="22">
        <v>3.64</v>
      </c>
      <c r="G49" s="23">
        <v>264.39</v>
      </c>
      <c r="H49" s="15">
        <f t="shared" si="1"/>
        <v>962.37959999999998</v>
      </c>
      <c r="I49" s="26"/>
    </row>
    <row r="50" spans="1:9" ht="45" x14ac:dyDescent="0.25">
      <c r="A50" s="12" t="s">
        <v>44</v>
      </c>
      <c r="B50" s="13">
        <v>15</v>
      </c>
      <c r="C50" s="11"/>
      <c r="D50" s="12" t="s">
        <v>22</v>
      </c>
      <c r="E50" s="27" t="s">
        <v>26</v>
      </c>
      <c r="F50" s="22">
        <v>15</v>
      </c>
      <c r="G50" s="23">
        <v>4</v>
      </c>
      <c r="H50" s="15">
        <f t="shared" si="1"/>
        <v>60</v>
      </c>
      <c r="I50" s="26"/>
    </row>
    <row r="51" spans="1:9" ht="33.75" x14ac:dyDescent="0.25">
      <c r="A51" s="12" t="s">
        <v>44</v>
      </c>
      <c r="B51" s="13">
        <v>16</v>
      </c>
      <c r="C51" s="11"/>
      <c r="D51" s="12" t="s">
        <v>22</v>
      </c>
      <c r="E51" s="27" t="s">
        <v>21</v>
      </c>
      <c r="F51" s="22">
        <v>65</v>
      </c>
      <c r="G51" s="23">
        <v>4</v>
      </c>
      <c r="H51" s="15">
        <f t="shared" si="1"/>
        <v>260</v>
      </c>
      <c r="I51" s="26"/>
    </row>
    <row r="52" spans="1:9" ht="33.75" x14ac:dyDescent="0.25">
      <c r="A52" s="12" t="s">
        <v>44</v>
      </c>
      <c r="B52" s="13">
        <v>17</v>
      </c>
      <c r="C52" s="11"/>
      <c r="D52" s="12" t="s">
        <v>17</v>
      </c>
      <c r="E52" s="27" t="s">
        <v>27</v>
      </c>
      <c r="F52" s="22">
        <v>483.25</v>
      </c>
      <c r="G52" s="23">
        <v>1</v>
      </c>
      <c r="H52" s="15">
        <f t="shared" si="1"/>
        <v>483.25</v>
      </c>
      <c r="I52" s="26"/>
    </row>
    <row r="53" spans="1:9" x14ac:dyDescent="0.25">
      <c r="A53" s="12" t="s">
        <v>44</v>
      </c>
      <c r="B53" s="13">
        <v>18</v>
      </c>
      <c r="C53" s="11"/>
      <c r="D53" s="12" t="s">
        <v>17</v>
      </c>
      <c r="E53" s="27" t="s">
        <v>32</v>
      </c>
      <c r="F53" s="22">
        <v>1200</v>
      </c>
      <c r="G53" s="23">
        <v>1</v>
      </c>
      <c r="H53" s="15">
        <f t="shared" si="1"/>
        <v>1200</v>
      </c>
      <c r="I53" s="26"/>
    </row>
    <row r="54" spans="1:9" x14ac:dyDescent="0.25">
      <c r="E54" s="14"/>
    </row>
    <row r="55" spans="1:9" x14ac:dyDescent="0.25">
      <c r="E55" s="16" t="s">
        <v>7</v>
      </c>
      <c r="F55" s="19"/>
      <c r="G55" s="19"/>
      <c r="H55" s="17">
        <f>SUM(H36:H54)</f>
        <v>28199.2202</v>
      </c>
      <c r="I55" s="26"/>
    </row>
    <row r="56" spans="1:9" x14ac:dyDescent="0.25">
      <c r="E56" s="18"/>
    </row>
    <row r="57" spans="1:9" x14ac:dyDescent="0.25">
      <c r="C57" s="1" t="s">
        <v>3</v>
      </c>
      <c r="D57" s="2" t="s">
        <v>43</v>
      </c>
      <c r="E57" s="1" t="s">
        <v>24</v>
      </c>
    </row>
    <row r="58" spans="1:9" x14ac:dyDescent="0.25">
      <c r="C58" s="1" t="s">
        <v>5</v>
      </c>
      <c r="D58" s="2" t="s">
        <v>4</v>
      </c>
      <c r="E58" s="1" t="s">
        <v>19</v>
      </c>
    </row>
    <row r="59" spans="1:9" x14ac:dyDescent="0.25">
      <c r="C59" s="1"/>
      <c r="D59" s="2" t="s">
        <v>45</v>
      </c>
      <c r="E59" s="1" t="s">
        <v>39</v>
      </c>
    </row>
    <row r="60" spans="1:9" x14ac:dyDescent="0.25">
      <c r="E60" s="18"/>
    </row>
    <row r="61" spans="1:9" ht="56.25" x14ac:dyDescent="0.25">
      <c r="A61" s="12" t="s">
        <v>45</v>
      </c>
      <c r="B61" s="13">
        <v>1</v>
      </c>
      <c r="C61" s="12"/>
      <c r="D61" s="12" t="s">
        <v>6</v>
      </c>
      <c r="E61" s="27" t="s">
        <v>49</v>
      </c>
      <c r="F61" s="22">
        <v>5.04</v>
      </c>
      <c r="G61" s="23">
        <v>256.55</v>
      </c>
      <c r="H61" s="15">
        <f>F61*G61</f>
        <v>1293.0120000000002</v>
      </c>
      <c r="I61" s="26"/>
    </row>
    <row r="62" spans="1:9" ht="56.25" x14ac:dyDescent="0.25">
      <c r="A62" s="12" t="s">
        <v>45</v>
      </c>
      <c r="B62" s="13">
        <v>2</v>
      </c>
      <c r="C62" s="12"/>
      <c r="D62" s="12" t="s">
        <v>17</v>
      </c>
      <c r="E62" s="27" t="s">
        <v>48</v>
      </c>
      <c r="F62" s="22">
        <v>1500</v>
      </c>
      <c r="G62" s="23">
        <v>1</v>
      </c>
      <c r="H62" s="15">
        <f t="shared" ref="H62:H75" si="2">F62*G62</f>
        <v>1500</v>
      </c>
      <c r="I62" s="26"/>
    </row>
    <row r="63" spans="1:9" ht="45" x14ac:dyDescent="0.25">
      <c r="A63" s="12" t="s">
        <v>45</v>
      </c>
      <c r="B63" s="13">
        <v>3</v>
      </c>
      <c r="C63" s="12"/>
      <c r="D63" s="12" t="s">
        <v>6</v>
      </c>
      <c r="E63" s="27" t="s">
        <v>28</v>
      </c>
      <c r="F63" s="22">
        <v>2.64</v>
      </c>
      <c r="G63" s="23">
        <v>256.55</v>
      </c>
      <c r="H63" s="15">
        <f t="shared" si="2"/>
        <v>677.29200000000003</v>
      </c>
      <c r="I63" s="25"/>
    </row>
    <row r="64" spans="1:9" ht="45" x14ac:dyDescent="0.25">
      <c r="A64" s="12" t="s">
        <v>45</v>
      </c>
      <c r="B64" s="13">
        <v>4</v>
      </c>
      <c r="C64" s="12"/>
      <c r="D64" s="12" t="s">
        <v>6</v>
      </c>
      <c r="E64" s="27" t="s">
        <v>25</v>
      </c>
      <c r="F64" s="22">
        <v>5.85</v>
      </c>
      <c r="G64" s="23">
        <v>256.55</v>
      </c>
      <c r="H64" s="15">
        <f t="shared" si="2"/>
        <v>1500.8174999999999</v>
      </c>
      <c r="I64" s="25"/>
    </row>
    <row r="65" spans="1:9" ht="22.5" x14ac:dyDescent="0.25">
      <c r="A65" s="12" t="s">
        <v>45</v>
      </c>
      <c r="B65" s="13">
        <v>5</v>
      </c>
      <c r="C65" s="12"/>
      <c r="D65" s="12" t="s">
        <v>8</v>
      </c>
      <c r="E65" s="27" t="s">
        <v>33</v>
      </c>
      <c r="F65" s="22">
        <v>11.05</v>
      </c>
      <c r="G65" s="23">
        <v>78.150000000000006</v>
      </c>
      <c r="H65" s="15">
        <f t="shared" si="2"/>
        <v>863.55750000000012</v>
      </c>
      <c r="I65" s="26"/>
    </row>
    <row r="66" spans="1:9" ht="45" x14ac:dyDescent="0.25">
      <c r="A66" s="12" t="s">
        <v>45</v>
      </c>
      <c r="B66" s="13">
        <v>6</v>
      </c>
      <c r="C66" s="12"/>
      <c r="D66" s="12" t="s">
        <v>8</v>
      </c>
      <c r="E66" s="27" t="s">
        <v>20</v>
      </c>
      <c r="F66" s="22">
        <v>9.9499999999999993</v>
      </c>
      <c r="G66" s="23">
        <v>78.150000000000006</v>
      </c>
      <c r="H66" s="15">
        <f t="shared" si="2"/>
        <v>777.59249999999997</v>
      </c>
      <c r="I66" s="26"/>
    </row>
    <row r="67" spans="1:9" ht="45" x14ac:dyDescent="0.25">
      <c r="A67" s="12" t="s">
        <v>45</v>
      </c>
      <c r="B67" s="13">
        <v>7</v>
      </c>
      <c r="C67" s="12"/>
      <c r="D67" s="12" t="s">
        <v>6</v>
      </c>
      <c r="E67" s="27" t="s">
        <v>38</v>
      </c>
      <c r="F67" s="22">
        <v>10.43</v>
      </c>
      <c r="G67" s="23">
        <v>256.55</v>
      </c>
      <c r="H67" s="15">
        <f t="shared" si="2"/>
        <v>2675.8164999999999</v>
      </c>
      <c r="I67" s="26"/>
    </row>
    <row r="68" spans="1:9" ht="123.75" x14ac:dyDescent="0.25">
      <c r="A68" s="12" t="s">
        <v>45</v>
      </c>
      <c r="B68" s="13">
        <v>8</v>
      </c>
      <c r="C68" s="12"/>
      <c r="D68" s="12" t="s">
        <v>6</v>
      </c>
      <c r="E68" s="27" t="s">
        <v>40</v>
      </c>
      <c r="F68" s="22">
        <v>36</v>
      </c>
      <c r="G68" s="23">
        <v>256.55</v>
      </c>
      <c r="H68" s="15">
        <f t="shared" si="2"/>
        <v>9235.8000000000011</v>
      </c>
      <c r="I68" s="26"/>
    </row>
    <row r="69" spans="1:9" ht="168.75" x14ac:dyDescent="0.25">
      <c r="A69" s="12" t="s">
        <v>45</v>
      </c>
      <c r="B69" s="13">
        <v>9</v>
      </c>
      <c r="C69" s="12"/>
      <c r="D69" s="12" t="s">
        <v>8</v>
      </c>
      <c r="E69" s="27" t="s">
        <v>29</v>
      </c>
      <c r="F69" s="22">
        <v>27.5</v>
      </c>
      <c r="G69" s="23">
        <v>78.150000000000006</v>
      </c>
      <c r="H69" s="15">
        <f t="shared" si="2"/>
        <v>2149.125</v>
      </c>
      <c r="I69" s="26"/>
    </row>
    <row r="70" spans="1:9" ht="22.5" x14ac:dyDescent="0.25">
      <c r="A70" s="12" t="s">
        <v>45</v>
      </c>
      <c r="B70" s="13">
        <v>10</v>
      </c>
      <c r="C70" s="12"/>
      <c r="D70" s="12" t="s">
        <v>6</v>
      </c>
      <c r="E70" s="27" t="s">
        <v>30</v>
      </c>
      <c r="F70" s="22">
        <v>3.65</v>
      </c>
      <c r="G70" s="23">
        <v>256.55</v>
      </c>
      <c r="H70" s="15">
        <f t="shared" si="2"/>
        <v>936.40750000000003</v>
      </c>
      <c r="I70" s="26"/>
    </row>
    <row r="71" spans="1:9" ht="33.75" x14ac:dyDescent="0.25">
      <c r="A71" s="12" t="s">
        <v>45</v>
      </c>
      <c r="B71" s="13">
        <v>11</v>
      </c>
      <c r="C71" s="12"/>
      <c r="D71" s="12" t="s">
        <v>8</v>
      </c>
      <c r="E71" s="27" t="s">
        <v>23</v>
      </c>
      <c r="F71" s="22">
        <v>30.56</v>
      </c>
      <c r="G71" s="23">
        <v>11.2</v>
      </c>
      <c r="H71" s="15">
        <f t="shared" si="2"/>
        <v>342.27199999999999</v>
      </c>
      <c r="I71" s="26"/>
    </row>
    <row r="72" spans="1:9" ht="27.75" customHeight="1" x14ac:dyDescent="0.25">
      <c r="A72" s="12" t="s">
        <v>45</v>
      </c>
      <c r="B72" s="13">
        <v>12</v>
      </c>
      <c r="C72" s="12"/>
      <c r="D72" s="12" t="s">
        <v>6</v>
      </c>
      <c r="E72" s="27" t="s">
        <v>34</v>
      </c>
      <c r="F72" s="22">
        <v>5.38</v>
      </c>
      <c r="G72" s="23">
        <v>256.55</v>
      </c>
      <c r="H72" s="15">
        <f t="shared" si="2"/>
        <v>1380.239</v>
      </c>
      <c r="I72" s="26"/>
    </row>
    <row r="73" spans="1:9" ht="22.5" x14ac:dyDescent="0.25">
      <c r="A73" s="12" t="s">
        <v>45</v>
      </c>
      <c r="B73" s="13">
        <v>13</v>
      </c>
      <c r="C73" s="12"/>
      <c r="D73" s="12" t="s">
        <v>8</v>
      </c>
      <c r="E73" s="27" t="s">
        <v>35</v>
      </c>
      <c r="F73" s="22">
        <v>16.09</v>
      </c>
      <c r="G73" s="23">
        <v>78.150000000000006</v>
      </c>
      <c r="H73" s="15">
        <f t="shared" si="2"/>
        <v>1257.4335000000001</v>
      </c>
      <c r="I73" s="26"/>
    </row>
    <row r="74" spans="1:9" ht="33.75" x14ac:dyDescent="0.25">
      <c r="A74" s="12" t="s">
        <v>45</v>
      </c>
      <c r="B74" s="13">
        <v>14</v>
      </c>
      <c r="C74" s="11"/>
      <c r="D74" s="12" t="s">
        <v>6</v>
      </c>
      <c r="E74" s="27" t="s">
        <v>31</v>
      </c>
      <c r="F74" s="22">
        <v>3.64</v>
      </c>
      <c r="G74" s="23">
        <v>256.55</v>
      </c>
      <c r="H74" s="15">
        <f t="shared" si="2"/>
        <v>933.8420000000001</v>
      </c>
      <c r="I74" s="26"/>
    </row>
    <row r="75" spans="1:9" ht="45" x14ac:dyDescent="0.25">
      <c r="A75" s="12" t="s">
        <v>45</v>
      </c>
      <c r="B75" s="13">
        <v>15</v>
      </c>
      <c r="C75" s="11"/>
      <c r="D75" s="12" t="s">
        <v>22</v>
      </c>
      <c r="E75" s="27" t="s">
        <v>26</v>
      </c>
      <c r="F75" s="22">
        <v>15</v>
      </c>
      <c r="G75" s="23">
        <v>4</v>
      </c>
      <c r="H75" s="15">
        <f t="shared" si="2"/>
        <v>60</v>
      </c>
      <c r="I75" s="26"/>
    </row>
    <row r="76" spans="1:9" ht="33.75" x14ac:dyDescent="0.25">
      <c r="A76" s="12" t="s">
        <v>45</v>
      </c>
      <c r="B76" s="13">
        <v>16</v>
      </c>
      <c r="C76" s="11"/>
      <c r="D76" s="12" t="s">
        <v>22</v>
      </c>
      <c r="E76" s="27" t="s">
        <v>21</v>
      </c>
      <c r="F76" s="22">
        <v>65</v>
      </c>
      <c r="G76" s="23">
        <v>4</v>
      </c>
      <c r="H76" s="15">
        <f>F76*G76</f>
        <v>260</v>
      </c>
      <c r="I76" s="26"/>
    </row>
    <row r="77" spans="1:9" ht="45" x14ac:dyDescent="0.25">
      <c r="A77" s="12" t="s">
        <v>45</v>
      </c>
      <c r="B77" s="13">
        <v>9</v>
      </c>
      <c r="C77" s="12"/>
      <c r="D77" s="12" t="s">
        <v>17</v>
      </c>
      <c r="E77" s="27" t="s">
        <v>41</v>
      </c>
      <c r="F77" s="22">
        <v>2000</v>
      </c>
      <c r="G77" s="23">
        <v>1</v>
      </c>
      <c r="H77" s="15">
        <f>G77*F77</f>
        <v>2000</v>
      </c>
      <c r="I77" s="26"/>
    </row>
    <row r="78" spans="1:9" ht="33.75" x14ac:dyDescent="0.25">
      <c r="A78" s="12" t="s">
        <v>45</v>
      </c>
      <c r="B78" s="13">
        <v>17</v>
      </c>
      <c r="C78" s="11"/>
      <c r="D78" s="12" t="s">
        <v>17</v>
      </c>
      <c r="E78" s="27" t="s">
        <v>27</v>
      </c>
      <c r="F78" s="22">
        <v>483.25</v>
      </c>
      <c r="G78" s="23">
        <v>1</v>
      </c>
      <c r="H78" s="15">
        <f t="shared" ref="H78:H79" si="3">F78*G78</f>
        <v>483.25</v>
      </c>
      <c r="I78" s="26"/>
    </row>
    <row r="79" spans="1:9" x14ac:dyDescent="0.25">
      <c r="A79" s="12" t="s">
        <v>45</v>
      </c>
      <c r="B79" s="13">
        <v>18</v>
      </c>
      <c r="C79" s="11"/>
      <c r="D79" s="12" t="s">
        <v>17</v>
      </c>
      <c r="E79" s="27" t="s">
        <v>32</v>
      </c>
      <c r="F79" s="22">
        <v>1200</v>
      </c>
      <c r="G79" s="23">
        <v>1</v>
      </c>
      <c r="H79" s="15">
        <f t="shared" si="3"/>
        <v>1200</v>
      </c>
      <c r="I79" s="26"/>
    </row>
    <row r="80" spans="1:9" x14ac:dyDescent="0.25">
      <c r="E80" s="14"/>
    </row>
    <row r="81" spans="1:9" x14ac:dyDescent="0.25">
      <c r="E81" s="16" t="s">
        <v>7</v>
      </c>
      <c r="F81" s="19"/>
      <c r="G81" s="19"/>
      <c r="H81" s="17">
        <f>SUM(H61:H80)</f>
        <v>29526.457000000002</v>
      </c>
      <c r="I81" s="26"/>
    </row>
    <row r="82" spans="1:9" x14ac:dyDescent="0.25">
      <c r="E82" s="18"/>
    </row>
    <row r="83" spans="1:9" x14ac:dyDescent="0.25">
      <c r="C83" s="1" t="s">
        <v>3</v>
      </c>
      <c r="D83" s="2" t="s">
        <v>43</v>
      </c>
      <c r="E83" s="1" t="s">
        <v>24</v>
      </c>
      <c r="F83" s="9"/>
    </row>
    <row r="84" spans="1:9" x14ac:dyDescent="0.25">
      <c r="C84" s="1" t="s">
        <v>5</v>
      </c>
      <c r="D84" s="2" t="s">
        <v>4</v>
      </c>
      <c r="E84" s="1" t="s">
        <v>19</v>
      </c>
    </row>
    <row r="85" spans="1:9" x14ac:dyDescent="0.25">
      <c r="C85" s="1"/>
      <c r="D85" s="2" t="s">
        <v>46</v>
      </c>
      <c r="E85" s="1" t="s">
        <v>16</v>
      </c>
    </row>
    <row r="86" spans="1:9" x14ac:dyDescent="0.25">
      <c r="C86" s="1"/>
      <c r="D86" s="2"/>
      <c r="E86" s="1"/>
    </row>
    <row r="87" spans="1:9" ht="34.5" x14ac:dyDescent="0.25">
      <c r="A87" s="12" t="s">
        <v>46</v>
      </c>
      <c r="B87" s="13">
        <v>1</v>
      </c>
      <c r="C87" s="11"/>
      <c r="D87" s="12" t="s">
        <v>17</v>
      </c>
      <c r="E87" s="4" t="s">
        <v>18</v>
      </c>
      <c r="F87" s="22">
        <v>2775.06</v>
      </c>
      <c r="G87" s="23">
        <v>1</v>
      </c>
      <c r="H87" s="15">
        <f>F87*G87</f>
        <v>2775.06</v>
      </c>
    </row>
    <row r="89" spans="1:9" x14ac:dyDescent="0.25">
      <c r="E89" s="16" t="s">
        <v>7</v>
      </c>
      <c r="F89" s="19"/>
      <c r="G89" s="19"/>
      <c r="H89" s="17">
        <f>SUM(H87:H88)</f>
        <v>2775.06</v>
      </c>
    </row>
    <row r="90" spans="1:9" x14ac:dyDescent="0.25">
      <c r="E90" s="1"/>
    </row>
    <row r="91" spans="1:9" x14ac:dyDescent="0.25">
      <c r="E91" s="5" t="s">
        <v>10</v>
      </c>
      <c r="G91" s="10"/>
      <c r="H91" s="10">
        <f>H30+H89+H81+H55</f>
        <v>95277.154999999984</v>
      </c>
      <c r="I91" s="26"/>
    </row>
    <row r="92" spans="1:9" x14ac:dyDescent="0.25">
      <c r="E92" s="3" t="s">
        <v>15</v>
      </c>
      <c r="G92" s="7"/>
      <c r="H92" s="7">
        <f>(H91*13)/100</f>
        <v>12386.030149999999</v>
      </c>
    </row>
    <row r="93" spans="1:9" x14ac:dyDescent="0.25">
      <c r="E93" s="3" t="s">
        <v>11</v>
      </c>
      <c r="G93" s="7"/>
      <c r="H93" s="7">
        <f>(H91*6)/100</f>
        <v>5716.6292999999996</v>
      </c>
    </row>
    <row r="94" spans="1:9" x14ac:dyDescent="0.25">
      <c r="E94" s="8" t="s">
        <v>13</v>
      </c>
      <c r="G94" s="10"/>
      <c r="H94" s="10">
        <f>SUM(H91:H93)</f>
        <v>113379.81444999998</v>
      </c>
      <c r="I94" s="26"/>
    </row>
    <row r="95" spans="1:9" x14ac:dyDescent="0.25">
      <c r="E95" s="3" t="s">
        <v>12</v>
      </c>
      <c r="G95" s="7"/>
      <c r="H95" s="7">
        <f>(H94*21)/100</f>
        <v>23809.761034499992</v>
      </c>
    </row>
    <row r="96" spans="1:9" x14ac:dyDescent="0.25">
      <c r="G96" s="9"/>
      <c r="H96" s="9"/>
    </row>
    <row r="97" spans="5:9" x14ac:dyDescent="0.25">
      <c r="E97" s="5" t="s">
        <v>14</v>
      </c>
      <c r="G97" s="10"/>
      <c r="H97" s="10">
        <f>H94+H95</f>
        <v>137189.57548449998</v>
      </c>
      <c r="I97" s="26"/>
    </row>
    <row r="98" spans="5:9" x14ac:dyDescent="0.25">
      <c r="E98" s="5"/>
    </row>
    <row r="99" spans="5:9" x14ac:dyDescent="0.25">
      <c r="E99" s="5"/>
    </row>
    <row r="100" spans="5:9" x14ac:dyDescent="0.25">
      <c r="E100" s="5"/>
    </row>
    <row r="103" spans="5:9" x14ac:dyDescent="0.25">
      <c r="E103" s="4"/>
    </row>
  </sheetData>
  <mergeCells count="1">
    <mergeCell ref="A4:H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CONCORDIA 2022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Pascual del P  Alvaro MANTENIMENTS</dc:creator>
  <cp:lastModifiedBy>Pascual del P  Alvaro MANTENIMENTS</cp:lastModifiedBy>
  <dcterms:created xsi:type="dcterms:W3CDTF">2019-07-17T10:20:55Z</dcterms:created>
  <dcterms:modified xsi:type="dcterms:W3CDTF">2022-11-21T12:13:46Z</dcterms:modified>
</cp:coreProperties>
</file>