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emanchado\Desktop\"/>
    </mc:Choice>
  </mc:AlternateContent>
  <bookViews>
    <workbookView xWindow="0" yWindow="0" windowWidth="20430" windowHeight="7650"/>
  </bookViews>
  <sheets>
    <sheet name="T-PRES" sheetId="2" r:id="rId1"/>
    <sheet name="T-APU" sheetId="7" r:id="rId2"/>
    <sheet name="T-SMP" sheetId="8" r:id="rId3"/>
    <sheet name="T-DIM" sheetId="9" r:id="rId4"/>
  </sheets>
  <calcPr calcId="152511"/>
</workbook>
</file>

<file path=xl/calcChain.xml><?xml version="1.0" encoding="utf-8"?>
<calcChain xmlns="http://schemas.openxmlformats.org/spreadsheetml/2006/main">
  <c r="H47" i="2" l="1"/>
  <c r="J13" i="7"/>
  <c r="K14" i="7" s="1"/>
  <c r="K25" i="7" s="1"/>
  <c r="J16" i="7"/>
  <c r="K17" i="7" s="1"/>
  <c r="J19" i="7"/>
  <c r="J20" i="7"/>
  <c r="J21" i="7"/>
  <c r="J22" i="7"/>
  <c r="K23" i="7"/>
  <c r="J30" i="7"/>
  <c r="K31" i="7" s="1"/>
  <c r="K42" i="7" s="1"/>
  <c r="J33" i="7"/>
  <c r="K34" i="7"/>
  <c r="J36" i="7"/>
  <c r="J37" i="7"/>
  <c r="J38" i="7"/>
  <c r="J39" i="7"/>
  <c r="K40" i="7"/>
  <c r="J48" i="7"/>
  <c r="K52" i="7" s="1"/>
  <c r="J49" i="7"/>
  <c r="J50" i="7"/>
  <c r="J51" i="7"/>
  <c r="J54" i="7"/>
  <c r="J55" i="7"/>
  <c r="K57" i="7" s="1"/>
  <c r="J56" i="7"/>
  <c r="J64" i="7"/>
  <c r="K67" i="7" s="1"/>
  <c r="J73" i="7" s="1"/>
  <c r="J65" i="7"/>
  <c r="J66" i="7"/>
  <c r="J69" i="7"/>
  <c r="J70" i="7"/>
  <c r="K71" i="7"/>
  <c r="J80" i="7"/>
  <c r="J81" i="7"/>
  <c r="K82" i="7"/>
  <c r="J84" i="7" s="1"/>
  <c r="K85" i="7" s="1"/>
  <c r="J91" i="7"/>
  <c r="J92" i="7"/>
  <c r="K93" i="7"/>
  <c r="J95" i="7" s="1"/>
  <c r="J102" i="7"/>
  <c r="K103" i="7"/>
  <c r="J105" i="7"/>
  <c r="K106" i="7" s="1"/>
  <c r="J108" i="7"/>
  <c r="K109" i="7"/>
  <c r="K110" i="7" s="1"/>
  <c r="J115" i="7"/>
  <c r="K117" i="7" s="1"/>
  <c r="J123" i="7" s="1"/>
  <c r="J116" i="7"/>
  <c r="J119" i="7"/>
  <c r="K121" i="7" s="1"/>
  <c r="J120" i="7"/>
  <c r="J130" i="7"/>
  <c r="K132" i="7" s="1"/>
  <c r="J139" i="7" s="1"/>
  <c r="J131" i="7"/>
  <c r="K140" i="7" s="1"/>
  <c r="J134" i="7"/>
  <c r="J135" i="7"/>
  <c r="J136" i="7"/>
  <c r="K137" i="7"/>
  <c r="J146" i="7"/>
  <c r="J147" i="7"/>
  <c r="K148" i="7"/>
  <c r="J156" i="7" s="1"/>
  <c r="J150" i="7"/>
  <c r="K151" i="7"/>
  <c r="J153" i="7"/>
  <c r="K154" i="7" s="1"/>
  <c r="J163" i="7"/>
  <c r="K166" i="7" s="1"/>
  <c r="J176" i="7" s="1"/>
  <c r="J164" i="7"/>
  <c r="J165" i="7"/>
  <c r="J168" i="7"/>
  <c r="K169" i="7"/>
  <c r="J171" i="7"/>
  <c r="J172" i="7"/>
  <c r="J173" i="7"/>
  <c r="K174" i="7"/>
  <c r="J183" i="7"/>
  <c r="J184" i="7"/>
  <c r="K185" i="7"/>
  <c r="J191" i="7" s="1"/>
  <c r="K192" i="7" s="1"/>
  <c r="J187" i="7"/>
  <c r="J188" i="7"/>
  <c r="K189" i="7"/>
  <c r="J198" i="7"/>
  <c r="J199" i="7"/>
  <c r="K209" i="7" s="1"/>
  <c r="K200" i="7"/>
  <c r="J202" i="7"/>
  <c r="K203" i="7"/>
  <c r="J205" i="7"/>
  <c r="K206" i="7"/>
  <c r="J208" i="7"/>
  <c r="J215" i="7"/>
  <c r="K217" i="7" s="1"/>
  <c r="J222" i="7" s="1"/>
  <c r="J216" i="7"/>
  <c r="J219" i="7"/>
  <c r="K220" i="7" s="1"/>
  <c r="J229" i="7"/>
  <c r="K231" i="7" s="1"/>
  <c r="J238" i="7" s="1"/>
  <c r="J230" i="7"/>
  <c r="J233" i="7"/>
  <c r="J234" i="7"/>
  <c r="J235" i="7"/>
  <c r="K236" i="7"/>
  <c r="J245" i="7"/>
  <c r="K253" i="7" s="1"/>
  <c r="J246" i="7"/>
  <c r="K247" i="7"/>
  <c r="J249" i="7"/>
  <c r="K250" i="7"/>
  <c r="J252" i="7"/>
  <c r="J259" i="7"/>
  <c r="K261" i="7" s="1"/>
  <c r="J266" i="7" s="1"/>
  <c r="J260" i="7"/>
  <c r="J263" i="7"/>
  <c r="K264" i="7" s="1"/>
  <c r="J273" i="7"/>
  <c r="K275" i="7" s="1"/>
  <c r="J282" i="7" s="1"/>
  <c r="J274" i="7"/>
  <c r="K283" i="7" s="1"/>
  <c r="J277" i="7"/>
  <c r="J278" i="7"/>
  <c r="J279" i="7"/>
  <c r="K280" i="7"/>
  <c r="J289" i="7"/>
  <c r="K298" i="7" s="1"/>
  <c r="J290" i="7"/>
  <c r="K291" i="7"/>
  <c r="J297" i="7" s="1"/>
  <c r="J293" i="7"/>
  <c r="J294" i="7"/>
  <c r="K295" i="7"/>
  <c r="J304" i="7"/>
  <c r="J305" i="7"/>
  <c r="K306" i="7"/>
  <c r="J312" i="7" s="1"/>
  <c r="K313" i="7" s="1"/>
  <c r="J308" i="7"/>
  <c r="J309" i="7"/>
  <c r="K310" i="7"/>
  <c r="J319" i="7"/>
  <c r="J320" i="7"/>
  <c r="K321" i="7"/>
  <c r="J326" i="7" s="1"/>
  <c r="K327" i="7" s="1"/>
  <c r="J323" i="7"/>
  <c r="K324" i="7"/>
  <c r="J333" i="7"/>
  <c r="J334" i="7"/>
  <c r="K335" i="7"/>
  <c r="J341" i="7" s="1"/>
  <c r="J337" i="7"/>
  <c r="J338" i="7"/>
  <c r="K339" i="7"/>
  <c r="J348" i="7"/>
  <c r="J349" i="7"/>
  <c r="K356" i="7" s="1"/>
  <c r="K350" i="7"/>
  <c r="J355" i="7" s="1"/>
  <c r="J352" i="7"/>
  <c r="K353" i="7"/>
  <c r="J362" i="7"/>
  <c r="J363" i="7"/>
  <c r="J366" i="7"/>
  <c r="K367" i="7" s="1"/>
  <c r="J376" i="7"/>
  <c r="J377" i="7"/>
  <c r="K378" i="7" s="1"/>
  <c r="J386" i="7" s="1"/>
  <c r="J380" i="7"/>
  <c r="K384" i="7" s="1"/>
  <c r="J381" i="7"/>
  <c r="J382" i="7"/>
  <c r="J383" i="7"/>
  <c r="J393" i="7"/>
  <c r="J394" i="7"/>
  <c r="J397" i="7"/>
  <c r="K399" i="7" s="1"/>
  <c r="J398" i="7"/>
  <c r="J408" i="7"/>
  <c r="J409" i="7"/>
  <c r="J410" i="7"/>
  <c r="J411" i="7"/>
  <c r="K425" i="7" s="1"/>
  <c r="J412" i="7"/>
  <c r="J413" i="7"/>
  <c r="J414" i="7"/>
  <c r="J415" i="7"/>
  <c r="J416" i="7"/>
  <c r="J417" i="7"/>
  <c r="J418" i="7"/>
  <c r="J419" i="7"/>
  <c r="J420" i="7"/>
  <c r="J421" i="7"/>
  <c r="J422" i="7"/>
  <c r="J423" i="7"/>
  <c r="J424" i="7"/>
  <c r="J434" i="7"/>
  <c r="K435" i="7" s="1"/>
  <c r="J442" i="7"/>
  <c r="J443" i="7"/>
  <c r="K444" i="7"/>
  <c r="J453" i="7" s="1"/>
  <c r="K454" i="7" s="1"/>
  <c r="J446" i="7"/>
  <c r="J447" i="7"/>
  <c r="K448" i="7" s="1"/>
  <c r="J450" i="7"/>
  <c r="K451" i="7"/>
  <c r="J460" i="7"/>
  <c r="J461" i="7"/>
  <c r="K462" i="7"/>
  <c r="J468" i="7" s="1"/>
  <c r="J464" i="7"/>
  <c r="J465" i="7"/>
  <c r="K466" i="7"/>
  <c r="J475" i="7"/>
  <c r="J476" i="7"/>
  <c r="K477" i="7"/>
  <c r="J483" i="7" s="1"/>
  <c r="K484" i="7" s="1"/>
  <c r="J479" i="7"/>
  <c r="J480" i="7"/>
  <c r="K481" i="7" s="1"/>
  <c r="J490" i="7"/>
  <c r="J491" i="7"/>
  <c r="K492" i="7" s="1"/>
  <c r="J498" i="7" s="1"/>
  <c r="K499" i="7" s="1"/>
  <c r="J494" i="7"/>
  <c r="J495" i="7"/>
  <c r="K496" i="7" s="1"/>
  <c r="J505" i="7"/>
  <c r="K507" i="7" s="1"/>
  <c r="J513" i="7" s="1"/>
  <c r="J506" i="7"/>
  <c r="J509" i="7"/>
  <c r="K511" i="7" s="1"/>
  <c r="J510" i="7"/>
  <c r="J520" i="7"/>
  <c r="K522" i="7" s="1"/>
  <c r="K521" i="7"/>
  <c r="J528" i="7"/>
  <c r="K530" i="7" s="1"/>
  <c r="J535" i="7" s="1"/>
  <c r="J529" i="7"/>
  <c r="J532" i="7"/>
  <c r="K533" i="7" s="1"/>
  <c r="J542" i="7"/>
  <c r="K543" i="7"/>
  <c r="J545" i="7" s="1"/>
  <c r="J552" i="7"/>
  <c r="K555" i="7" s="1"/>
  <c r="J553" i="7"/>
  <c r="K554" i="7"/>
  <c r="J561" i="7"/>
  <c r="K563" i="7" s="1"/>
  <c r="J565" i="7" s="1"/>
  <c r="J562" i="7"/>
  <c r="J572" i="7"/>
  <c r="K573" i="7" s="1"/>
  <c r="J578" i="7" s="1"/>
  <c r="J575" i="7"/>
  <c r="K576" i="7"/>
  <c r="J585" i="7"/>
  <c r="J586" i="7"/>
  <c r="K587" i="7"/>
  <c r="J595" i="7" s="1"/>
  <c r="K596" i="7" s="1"/>
  <c r="J589" i="7"/>
  <c r="J590" i="7"/>
  <c r="J591" i="7"/>
  <c r="J592" i="7"/>
  <c r="K593" i="7"/>
  <c r="J602" i="7"/>
  <c r="J603" i="7"/>
  <c r="K604" i="7"/>
  <c r="J610" i="7" s="1"/>
  <c r="J606" i="7"/>
  <c r="J607" i="7"/>
  <c r="K608" i="7"/>
  <c r="J617" i="7"/>
  <c r="K621" i="7" s="1"/>
  <c r="J626" i="7" s="1"/>
  <c r="J618" i="7"/>
  <c r="J619" i="7"/>
  <c r="J620" i="7"/>
  <c r="J623" i="7"/>
  <c r="K624" i="7" s="1"/>
  <c r="J633" i="7"/>
  <c r="J634" i="7"/>
  <c r="J637" i="7"/>
  <c r="K639" i="7" s="1"/>
  <c r="J638" i="7"/>
  <c r="J648" i="7"/>
  <c r="K650" i="7" s="1"/>
  <c r="J655" i="7" s="1"/>
  <c r="J649" i="7"/>
  <c r="J652" i="7"/>
  <c r="K653" i="7" s="1"/>
  <c r="J662" i="7"/>
  <c r="K664" i="7" s="1"/>
  <c r="J669" i="7" s="1"/>
  <c r="J663" i="7"/>
  <c r="J666" i="7"/>
  <c r="K667" i="7" s="1"/>
  <c r="J676" i="7"/>
  <c r="J677" i="7"/>
  <c r="K678" i="7" s="1"/>
  <c r="J683" i="7" s="1"/>
  <c r="K684" i="7" s="1"/>
  <c r="J680" i="7"/>
  <c r="K681" i="7"/>
  <c r="J690" i="7"/>
  <c r="J691" i="7"/>
  <c r="K692" i="7"/>
  <c r="J699" i="7" s="1"/>
  <c r="J694" i="7"/>
  <c r="K697" i="7" s="1"/>
  <c r="J695" i="7"/>
  <c r="J696" i="7"/>
  <c r="J706" i="7"/>
  <c r="J707" i="7"/>
  <c r="J710" i="7"/>
  <c r="K712" i="7" s="1"/>
  <c r="J711" i="7"/>
  <c r="J721" i="7"/>
  <c r="J722" i="7"/>
  <c r="J725" i="7"/>
  <c r="K727" i="7" s="1"/>
  <c r="J726" i="7"/>
  <c r="J736" i="7"/>
  <c r="K738" i="7" s="1"/>
  <c r="J744" i="7" s="1"/>
  <c r="J737" i="7"/>
  <c r="J740" i="7"/>
  <c r="K742" i="7" s="1"/>
  <c r="J741" i="7"/>
  <c r="J751" i="7"/>
  <c r="J752" i="7"/>
  <c r="J755" i="7"/>
  <c r="K756" i="7" s="1"/>
  <c r="J765" i="7"/>
  <c r="J766" i="7"/>
  <c r="K774" i="7" s="1"/>
  <c r="K775" i="7" s="1"/>
  <c r="K763" i="7" s="1"/>
  <c r="J767" i="7"/>
  <c r="J768" i="7"/>
  <c r="K770" i="7" s="1"/>
  <c r="J769" i="7"/>
  <c r="J772" i="7"/>
  <c r="K773" i="7" s="1"/>
  <c r="J780" i="7"/>
  <c r="K792" i="7" s="1"/>
  <c r="J781" i="7"/>
  <c r="J782" i="7"/>
  <c r="J783" i="7"/>
  <c r="J784" i="7"/>
  <c r="J785" i="7"/>
  <c r="J786" i="7"/>
  <c r="J787" i="7"/>
  <c r="J788" i="7"/>
  <c r="J789" i="7"/>
  <c r="J790" i="7"/>
  <c r="J791" i="7"/>
  <c r="J799" i="7"/>
  <c r="K800" i="7"/>
  <c r="K801" i="7"/>
  <c r="K802" i="7" s="1"/>
  <c r="J807" i="7"/>
  <c r="K808" i="7"/>
  <c r="J810" i="7"/>
  <c r="K813" i="7" s="1"/>
  <c r="J811" i="7"/>
  <c r="J812" i="7"/>
  <c r="J815" i="7"/>
  <c r="G15" i="9"/>
  <c r="G14" i="9" s="1"/>
  <c r="G17" i="9"/>
  <c r="G18" i="9"/>
  <c r="G21" i="9"/>
  <c r="G20" i="9" s="1"/>
  <c r="G22" i="9"/>
  <c r="G24" i="9"/>
  <c r="G25" i="9"/>
  <c r="G28" i="9"/>
  <c r="G27" i="9" s="1"/>
  <c r="G30" i="9"/>
  <c r="G31" i="9"/>
  <c r="G34" i="9"/>
  <c r="G33" i="9" s="1"/>
  <c r="G37" i="9"/>
  <c r="G36" i="9" s="1"/>
  <c r="G40" i="9"/>
  <c r="G39" i="9" s="1"/>
  <c r="G43" i="9"/>
  <c r="G42" i="9" s="1"/>
  <c r="G44" i="9"/>
  <c r="G45" i="9"/>
  <c r="G52" i="9"/>
  <c r="G51" i="9" s="1"/>
  <c r="G53" i="9"/>
  <c r="G54" i="9"/>
  <c r="G57" i="9"/>
  <c r="G56" i="9" s="1"/>
  <c r="G59" i="9"/>
  <c r="G61" i="9"/>
  <c r="G62" i="9"/>
  <c r="G65" i="9"/>
  <c r="G66" i="9"/>
  <c r="G64" i="9" s="1"/>
  <c r="G67" i="9"/>
  <c r="G70" i="9"/>
  <c r="G69" i="9" s="1"/>
  <c r="G72" i="9"/>
  <c r="G73" i="9"/>
  <c r="G76" i="9"/>
  <c r="G77" i="9"/>
  <c r="G75" i="9" s="1"/>
  <c r="G78" i="9"/>
  <c r="G79" i="9"/>
  <c r="G80" i="9"/>
  <c r="G81" i="9"/>
  <c r="G88" i="9"/>
  <c r="G87" i="9" s="1"/>
  <c r="G89" i="9"/>
  <c r="G90" i="9"/>
  <c r="G93" i="9"/>
  <c r="G92" i="9" s="1"/>
  <c r="G94" i="9"/>
  <c r="G96" i="9"/>
  <c r="G97" i="9"/>
  <c r="G98" i="9"/>
  <c r="G99" i="9"/>
  <c r="G100" i="9"/>
  <c r="G103" i="9"/>
  <c r="G102" i="9" s="1"/>
  <c r="G106" i="9"/>
  <c r="G105" i="9" s="1"/>
  <c r="G109" i="9"/>
  <c r="G108" i="9" s="1"/>
  <c r="G110" i="9"/>
  <c r="G112" i="9"/>
  <c r="G113" i="9"/>
  <c r="G114" i="9"/>
  <c r="G121" i="9"/>
  <c r="G120" i="9" s="1"/>
  <c r="G122" i="9"/>
  <c r="G124" i="9"/>
  <c r="G125" i="9"/>
  <c r="G127" i="9"/>
  <c r="G128" i="9"/>
  <c r="G132" i="9"/>
  <c r="G130" i="9" s="1"/>
  <c r="G133" i="9"/>
  <c r="G135" i="9"/>
  <c r="G136" i="9"/>
  <c r="G138" i="9"/>
  <c r="G139" i="9"/>
  <c r="G141" i="9"/>
  <c r="G142" i="9"/>
  <c r="G144" i="9"/>
  <c r="G145" i="9"/>
  <c r="G147" i="9"/>
  <c r="G148" i="9"/>
  <c r="G151" i="9"/>
  <c r="G150" i="9" s="1"/>
  <c r="G154" i="9"/>
  <c r="G153" i="9" s="1"/>
  <c r="G155" i="9"/>
  <c r="G156" i="9"/>
  <c r="G157" i="9"/>
  <c r="G158" i="9"/>
  <c r="G161" i="9"/>
  <c r="G160" i="9" s="1"/>
  <c r="G168" i="9"/>
  <c r="G167" i="9" s="1"/>
  <c r="G169" i="9"/>
  <c r="G170" i="9"/>
  <c r="G173" i="9"/>
  <c r="G172" i="9" s="1"/>
  <c r="G174" i="9"/>
  <c r="G175" i="9"/>
  <c r="G176" i="9"/>
  <c r="G177" i="9"/>
  <c r="G178" i="9"/>
  <c r="G179" i="9"/>
  <c r="G180" i="9"/>
  <c r="G181" i="9"/>
  <c r="G184" i="9"/>
  <c r="G183" i="9" s="1"/>
  <c r="G185" i="9"/>
  <c r="G186" i="9"/>
  <c r="G193" i="9"/>
  <c r="G192" i="9" s="1"/>
  <c r="H93" i="2"/>
  <c r="H92" i="2"/>
  <c r="H87" i="2"/>
  <c r="H86" i="2"/>
  <c r="H80" i="2"/>
  <c r="H79" i="2"/>
  <c r="H78" i="2"/>
  <c r="H77" i="2"/>
  <c r="H81" i="2" s="1"/>
  <c r="H70" i="2"/>
  <c r="H69" i="2"/>
  <c r="H68" i="2"/>
  <c r="H71" i="2" s="1"/>
  <c r="H61" i="2"/>
  <c r="H62" i="2" s="1"/>
  <c r="H60" i="2"/>
  <c r="H59" i="2"/>
  <c r="H58" i="2"/>
  <c r="H57" i="2"/>
  <c r="H56" i="2"/>
  <c r="H55" i="2"/>
  <c r="H48" i="2"/>
  <c r="H49" i="2" s="1"/>
  <c r="H46" i="2"/>
  <c r="H45" i="2"/>
  <c r="H44" i="2"/>
  <c r="H43" i="2"/>
  <c r="H42" i="2"/>
  <c r="H35" i="2"/>
  <c r="H34" i="2"/>
  <c r="H33" i="2"/>
  <c r="H32" i="2"/>
  <c r="H31" i="2"/>
  <c r="H30" i="2"/>
  <c r="H36" i="2" s="1"/>
  <c r="H23" i="2"/>
  <c r="H22" i="2"/>
  <c r="H21" i="2"/>
  <c r="H20" i="2"/>
  <c r="H19" i="2"/>
  <c r="H18" i="2"/>
  <c r="H17" i="2"/>
  <c r="H16" i="2"/>
  <c r="H15" i="2"/>
  <c r="H14" i="2"/>
  <c r="H24" i="2" s="1"/>
  <c r="K314" i="7" l="1"/>
  <c r="K315" i="7"/>
  <c r="K302" i="7" s="1"/>
  <c r="K299" i="7"/>
  <c r="K300" i="7" s="1"/>
  <c r="K287" i="7" s="1"/>
  <c r="K86" i="7"/>
  <c r="K87" i="7" s="1"/>
  <c r="K78" i="7" s="1"/>
  <c r="K357" i="7"/>
  <c r="K358" i="7" s="1"/>
  <c r="K346" i="7" s="1"/>
  <c r="K670" i="7"/>
  <c r="K611" i="7"/>
  <c r="K328" i="7"/>
  <c r="K329" i="7"/>
  <c r="K317" i="7" s="1"/>
  <c r="K141" i="7"/>
  <c r="K142" i="7" s="1"/>
  <c r="K128" i="7" s="1"/>
  <c r="K523" i="7"/>
  <c r="K524" i="7"/>
  <c r="K518" i="7" s="1"/>
  <c r="K455" i="7"/>
  <c r="K456" i="7"/>
  <c r="K440" i="7" s="1"/>
  <c r="K500" i="7"/>
  <c r="K501" i="7"/>
  <c r="K488" i="7" s="1"/>
  <c r="K556" i="7"/>
  <c r="K557" i="7"/>
  <c r="K550" i="7" s="1"/>
  <c r="K239" i="7"/>
  <c r="K193" i="7"/>
  <c r="K194" i="7" s="1"/>
  <c r="K181" i="7" s="1"/>
  <c r="K157" i="7"/>
  <c r="K597" i="7"/>
  <c r="K598" i="7" s="1"/>
  <c r="K583" i="7" s="1"/>
  <c r="K627" i="7"/>
  <c r="K284" i="7"/>
  <c r="K285" i="7"/>
  <c r="K271" i="7" s="1"/>
  <c r="K685" i="7"/>
  <c r="K686" i="7"/>
  <c r="K674" i="7" s="1"/>
  <c r="K546" i="7"/>
  <c r="K485" i="7"/>
  <c r="K486" i="7"/>
  <c r="K473" i="7" s="1"/>
  <c r="K469" i="7"/>
  <c r="K96" i="7"/>
  <c r="K342" i="7"/>
  <c r="K254" i="7"/>
  <c r="K255" i="7"/>
  <c r="K243" i="7" s="1"/>
  <c r="K210" i="7"/>
  <c r="K211" i="7" s="1"/>
  <c r="K196" i="7" s="1"/>
  <c r="K74" i="7"/>
  <c r="H95" i="2"/>
  <c r="K745" i="7"/>
  <c r="K723" i="7"/>
  <c r="J729" i="7" s="1"/>
  <c r="K730" i="7" s="1"/>
  <c r="K635" i="7"/>
  <c r="J641" i="7" s="1"/>
  <c r="K642" i="7" s="1"/>
  <c r="K426" i="7"/>
  <c r="K816" i="7"/>
  <c r="K700" i="7"/>
  <c r="K656" i="7"/>
  <c r="K536" i="7"/>
  <c r="K514" i="7"/>
  <c r="K387" i="7"/>
  <c r="K267" i="7"/>
  <c r="K223" i="7"/>
  <c r="K124" i="7"/>
  <c r="K58" i="7"/>
  <c r="K803" i="7"/>
  <c r="K797" i="7" s="1"/>
  <c r="K793" i="7"/>
  <c r="K753" i="7"/>
  <c r="J758" i="7" s="1"/>
  <c r="K759" i="7" s="1"/>
  <c r="K579" i="7"/>
  <c r="K436" i="7"/>
  <c r="K364" i="7"/>
  <c r="J369" i="7" s="1"/>
  <c r="K370" i="7" s="1"/>
  <c r="K177" i="7"/>
  <c r="K111" i="7"/>
  <c r="K100" i="7" s="1"/>
  <c r="K708" i="7"/>
  <c r="J714" i="7" s="1"/>
  <c r="K715" i="7" s="1"/>
  <c r="K566" i="7"/>
  <c r="K395" i="7"/>
  <c r="J401" i="7" s="1"/>
  <c r="K402" i="7" s="1"/>
  <c r="K24" i="7"/>
  <c r="K26" i="7" s="1"/>
  <c r="K11" i="7" s="1"/>
  <c r="K41" i="7"/>
  <c r="K43" i="7" s="1"/>
  <c r="K28" i="7" s="1"/>
  <c r="K760" i="7" l="1"/>
  <c r="K761" i="7" s="1"/>
  <c r="K749" i="7" s="1"/>
  <c r="K731" i="7"/>
  <c r="K732" i="7" s="1"/>
  <c r="K719" i="7" s="1"/>
  <c r="K371" i="7"/>
  <c r="K372" i="7"/>
  <c r="K360" i="7" s="1"/>
  <c r="K403" i="7"/>
  <c r="K404" i="7"/>
  <c r="K391" i="7" s="1"/>
  <c r="K716" i="7"/>
  <c r="K717" i="7" s="1"/>
  <c r="K704" i="7" s="1"/>
  <c r="K643" i="7"/>
  <c r="K644" i="7" s="1"/>
  <c r="K631" i="7" s="1"/>
  <c r="K547" i="7"/>
  <c r="K548" i="7"/>
  <c r="K540" i="7" s="1"/>
  <c r="K158" i="7"/>
  <c r="K159" i="7"/>
  <c r="K144" i="7" s="1"/>
  <c r="K224" i="7"/>
  <c r="K225" i="7" s="1"/>
  <c r="K213" i="7" s="1"/>
  <c r="K125" i="7"/>
  <c r="K126" i="7" s="1"/>
  <c r="K113" i="7" s="1"/>
  <c r="K343" i="7"/>
  <c r="K344" i="7"/>
  <c r="K331" i="7" s="1"/>
  <c r="K612" i="7"/>
  <c r="K613" i="7"/>
  <c r="K600" i="7" s="1"/>
  <c r="K515" i="7"/>
  <c r="K516" i="7" s="1"/>
  <c r="K503" i="7" s="1"/>
  <c r="K747" i="7"/>
  <c r="K734" i="7" s="1"/>
  <c r="K746" i="7"/>
  <c r="K97" i="7"/>
  <c r="K98" i="7"/>
  <c r="K89" i="7" s="1"/>
  <c r="K240" i="7"/>
  <c r="K241" i="7"/>
  <c r="K227" i="7" s="1"/>
  <c r="K178" i="7"/>
  <c r="K179" i="7" s="1"/>
  <c r="K161" i="7" s="1"/>
  <c r="K428" i="7"/>
  <c r="K406" i="7" s="1"/>
  <c r="K427" i="7"/>
  <c r="K437" i="7"/>
  <c r="K438" i="7"/>
  <c r="K432" i="7" s="1"/>
  <c r="K388" i="7"/>
  <c r="K389" i="7"/>
  <c r="K374" i="7" s="1"/>
  <c r="K794" i="7"/>
  <c r="K795" i="7" s="1"/>
  <c r="K778" i="7" s="1"/>
  <c r="K537" i="7"/>
  <c r="K538" i="7" s="1"/>
  <c r="K526" i="7" s="1"/>
  <c r="K470" i="7"/>
  <c r="K471" i="7"/>
  <c r="K458" i="7" s="1"/>
  <c r="K628" i="7"/>
  <c r="K629" i="7"/>
  <c r="K615" i="7" s="1"/>
  <c r="K671" i="7"/>
  <c r="K672" i="7" s="1"/>
  <c r="K660" i="7" s="1"/>
  <c r="K817" i="7"/>
  <c r="K818" i="7" s="1"/>
  <c r="K805" i="7" s="1"/>
  <c r="K268" i="7"/>
  <c r="K269" i="7"/>
  <c r="K257" i="7" s="1"/>
  <c r="K580" i="7"/>
  <c r="K581" i="7"/>
  <c r="K570" i="7" s="1"/>
  <c r="K567" i="7"/>
  <c r="K568" i="7" s="1"/>
  <c r="K559" i="7" s="1"/>
  <c r="K75" i="7"/>
  <c r="K76" i="7" s="1"/>
  <c r="K62" i="7" s="1"/>
  <c r="K657" i="7"/>
  <c r="K658" i="7"/>
  <c r="K646" i="7" s="1"/>
  <c r="K59" i="7"/>
  <c r="K60" i="7"/>
  <c r="K46" i="7" s="1"/>
  <c r="K701" i="7"/>
  <c r="K702" i="7" s="1"/>
  <c r="K688" i="7" s="1"/>
</calcChain>
</file>

<file path=xl/sharedStrings.xml><?xml version="1.0" encoding="utf-8"?>
<sst xmlns="http://schemas.openxmlformats.org/spreadsheetml/2006/main" count="3060" uniqueCount="533">
  <si>
    <t>EEE027 - MILLORES DE CONFORT TERMIC A L' ESCOLA  BRESSOL JOAQUIM BLUME</t>
  </si>
  <si>
    <t>PRESSUPOST</t>
  </si>
  <si>
    <t>Preu</t>
  </si>
  <si>
    <t>Amidament</t>
  </si>
  <si>
    <t>Import</t>
  </si>
  <si>
    <t>Obra</t>
  </si>
  <si>
    <t>01</t>
  </si>
  <si>
    <t>PressupostEEE027-JOAQUIMBLUME</t>
  </si>
  <si>
    <t>Capítol</t>
  </si>
  <si>
    <t>OBRA CIVIL</t>
  </si>
  <si>
    <t>Titol 3</t>
  </si>
  <si>
    <t>'01.01.01</t>
  </si>
  <si>
    <t>P191-A001</t>
  </si>
  <si>
    <t>U</t>
  </si>
  <si>
    <t>CALA D'INSPECCIÓ PER TROBAR ARMADURA DE NERVIS PRINCIPALS DE FORJAT FORMAT PER PRELLOSES DE FORMIGÓ I CASETONS AGEUGERITS DE POLIESTIRÉ , REALITZAT AMB MITJANS MANUALS I CÀRREGA MANUAL DE RUNA SOBRE CONTENIDOR</t>
  </si>
  <si>
    <t>P5Z25-A001</t>
  </si>
  <si>
    <t>UD</t>
  </si>
  <si>
    <t>REALITZACIÓ DE BANCADA DE SUPORT PER A LA INSTAL.LACIÓ DE REFREDADOR EVAPORATIU DE MIDES APROXIMADES 2,50X2,50X0,50 M  AMB PERFORACIÓ PER AL PAS DEL CONDUCTE EVAPORATIU REALITZAT MITJANÇANT LES SEGÜENTS OPERACIONS :
- DESMUNTATGE DE PECES DE PAVIMENT DE FORMIGÓ DE COBERTA , COL.LOCADES SOBRE PEUS DE PLÀSTIC , RETIRADA DE MALLA GEOTEXTIL ,DESMUNTATGE DE PLAQUES DE POLIESTIRÈ ESTRUÏT.  REALITZAT AMB MITJANS MANUALS I APLEC DEL MATERIAL PER A POSTERIOR APROFITAMENT. (6,25 M2)
- MUNTATGE I DESMUNTATGE D'APUNTALAMENT DE SOSTRE A UNA ALÇÀRIA &lt;= 5 M, AMB PUNTAL METÀL·LIC I TAULÓ ( 4M2)
- TALL EN SOSTRE SOBRE PRELLOSA DE FORMIGÓ ARMAT DE 6 A 8 CM DE FONDÀRIA, AMB DISC DE CARBORÚNDUM. (2,08 M2)
- ENDERROC DE SOSTRE INDUSTRIALITZAT DE FORMIGÓ ARMAT, A MÀ I AMB COMPRESSOR I CÀRREGA MANUAL DE RUNA SOBRE CAMIÓ O CONTENIDOR. (1.00 M2)
-REPARACIÓ DE PERIMETRE DE FORAT ENDERROCAT EN PRELLOSA DE FORMIGÓ ARMAT REALITZAT AMB MORTERS POLIMERICS DE REPARACIÓ ESTRUCTURAL D'ALTA RESISTÈNCIADONANT CONTINUITAT ALS POSIBLES ARMATS ATACONAT AMB MORTER POLIMÈRIC DE REPARACIÓ TIXOTRÒPIC I DE RETRACCIÓ CONTROLADA. ( 1 UD)
- PARET DE TANCAMENT RECOLZADA PER A REVESTIR DE GRUIX 14 CM, DE MAÓ CALAT R-20, DE 290X140X100 MM, PER A REVESTIR, CATEGORIA I, LD, SEGONS LA NORMA UNE-EN 771-1, COL·LOCAT AMB MORTER PER A RAM DE PALETA INDUSTRIALITZAT M 7.5 (7,5 N/MM2) DE DESIGNACIÓ (G) SEGONS NORMA UNE-EN 998-2. ( 6,30 M2)
-  ARREBOSSAT A BONA VISTA SOBRE PARAMENT VERTICAL EXTERIOR, A 3,00 M D'ALÇÀRIA, COM A MÀXIM, AMB MORTER MIXT 1:0,5:4, REMOLINAT I LLISCAT AMB CIMENT PÒRTLAND AMB FILLER CALCARI 32,5 R. (2,25 M2)
- SOLERA D'ENCADELLAT CERÀMIC DE 1100X300X40 MM, COL·LOCAT AMB MORTER MIXT 1:2:10, RECOLZADA SOBRE ENVANETS DE SOSTREMORT.(6,25 M2)
- ARMADURA PER A SOSTRES AMB ELEMENTS RESISTENTS AP500 SD AMB MALLA ELECTROSOLDADA DE BARRES CORRUGADES D'ACER ME 15X15 CM D:10-10 MM 6X2,2 M B500SD UNE-EN 10080. (6,25 M2)
- SOLERA DE FORMIGÓ HM-20/P / 20 / I DE CONSISTÈNCIA PLÀSTICA, GRANDÀRIA MÀXIMA DEL GRANULAT 20 MM, AMB &gt;= 200 KG/M3 DE CIMENT, APTE PER A CLASSE D'EXPOSICIÓ I, DE GRUIX 5 CM, ABOCAT DES DE CAMIÓ. (6,25 M2)
- MEMBRANA PER A IMPERMEABILITZACIÓ DE COBERTES PA-9 SEGONS UNE 104402 DE 4,8 KG/M2 D'UNA LÀMINA DE BETUM ASFÀLTIC MODIFICAT LBM (APP)-48-FP AMB ARMADURA DE FELTRE DE POLIÈSTER DE 180 G/M2, ADHERIDA EN CALENT, PRÈVIA IMPRIMACIÓ. INCLUS PART PRPORCIONAL DE REMATS,  REFORÇOS I SOLAPAMENTS. (10,5 M2)
-MUNTATGE DE PECES DE PAVIMENT DE FORMIGÓ DE COBERTA RETIRADES INCLOENT EL MUNTATGE DE PLAQUES DE POLIESTIRÈ ESTRUÏT, RECOL.LOCACIÓ DE  MALLA GEOTEXTIL I MUNTATGE DE PECES DE FORMIGÓ COL.LOCADES SOBRE PEUS DE PLÀSTIC. REALITZAT AMB  MITJANS MANUALS. (6,25M2)</t>
  </si>
  <si>
    <t>P21Z2-4RXK</t>
  </si>
  <si>
    <t>M</t>
  </si>
  <si>
    <t>TALL EN PARET D'OBRA CERÀMICA, DE 6 A 8 CM DE FONDÀRIA, AMB DISC DE CARBORÚNDUM</t>
  </si>
  <si>
    <t>PAF8-A000</t>
  </si>
  <si>
    <t>FINESTRA D'ALUMINI ANODITZAT ACABAT COM LES FINESTRES EXISTENTS , COL·LOCADA SOBRE BASTIMENT DE BASE, AMB UNA FULLA BATENT I UNA FULLA OSCIL·LOBATENT, PER A UN BUIT D'OBRA APROXIMAT DE FINS A 120X160 CM, ELABORADA AMB PERFILS DE PREU ALT, CLASSIFICACIÓ MÍNIMA 3 DE PERMEABILITAT A L'AIRE SEGONS UNE-EN 12207, CLASSIFICACIÓ MÍNIMA 8A D'ESTANQUITAT A L'AIGUA SEGONS UNE-EN 12208 I CLASSIFICACIÓ MÍNIMA C4 DE RESISTÈNCIA AL VENT SEGONS UNE-EN 12210.INCLOU REMATS D'ALUMIN D'ACABAT ADAPTATS A LA AÇANA COM ELS EXISTENTS.</t>
  </si>
  <si>
    <t>P2142-A001</t>
  </si>
  <si>
    <t>M2</t>
  </si>
  <si>
    <t>DESMUNTATGE D'APLACAT VERTICAL DE FUSTA DE FAÇANA TIPUS ´PRODEMA´ , AMB MITJANS MANUALS, PER A POSTERIOR ADAPTACIÓ DE LES PECES A NOVA COMPOSSICIÓ DE FINESTRA  I CÀRREGA MANUAL DE RUNA SOBRE CAMIÓ O CONTENIDOR</t>
  </si>
  <si>
    <t>P214A-A001</t>
  </si>
  <si>
    <t>DESMUNTATGE DE FULLA, BASTIMENT I ACCESSORIS DE FINESTRÓ, DE FINS A 3 M2, AMB RECUPERACIÓ DE FERRAMENTES I FIXACIONS A PARAMENTS, AMB MITJANS MANUALS, APLEC DE MATERIAL PER A LA SEVA REUTILITZACIÓ O RESTAURACIÓ I CARREGA DE RUNA SOBRE CAMIÓ O CONTENIDOR</t>
  </si>
  <si>
    <t>P8360-A001</t>
  </si>
  <si>
    <t>ADAPTACIÓ DE REVESTIMENT DE FUSTA TIPUS 'PRODEMA' EN  FAÇANA VENTILADA, ADCAPTAT A LA NOVA CONFIGURACIÓ DE FINESTRA , FORMAT PER ESTRUCTURA DE SUPORT AMB PERFILS VERTICALS OMEGA D'ALUMINI 50X50 MM FIXADA MECÀNICAMENT AL PARAMENT VERTICAL MITJANÇANT ANCORATGES REGULABLES D'ALUMINI, I ESTRUCTURA HORITZONTAL DE TUBS D'ALUMINI, APLACADA AMB LES PECES DE REVESTIMENT TIPUS 'PRODEMA' RECUPERATS I ADAPTATS.  INCLÚS RECOL.LOCACIÓ D'AILLAMENT I REMATS .</t>
  </si>
  <si>
    <t>P89I-4V8T</t>
  </si>
  <si>
    <t>PINTAT DE PARAMENT VERTICAL DE GUIX, AMB PINTURA PLÀSTICA AMB ACABAT LLIS, AMB UNA CAPA SEGELLADORA I DUES D'ACABAT</t>
  </si>
  <si>
    <t>P63B-6XVB</t>
  </si>
  <si>
    <t>FAÇANA AMB DISPOSICIÓ DELS ELEMENTS VERTICAL, AMB PANELL SANDVITX AMB DUES PLANXES D'ACER GALVANITZAT EN CALENT I PRELACAT I AÏLLAMENT DE POLIISOCIANURAT (PIR) AMB PRESTACIONS AL FOC MILLORADES AMB UN GRUIX TOTAL DE 50 MM, AMB LA CARA EXTERIOR LLISA I LA CARA INTERIOR LLISA, COLOR ESTÀNDARD, DIFERENT DEL BLANC, GRUIX DE LES PLANXES (EXT/INT) 0.7/0,6 MM, JUNT LONGITUDINAL ENCADELLAT I SISTEMA DE FIXACIÓ OCULTA, PER A FAÇANES, COL·LOCAT
CRITERI D'AMIDAMENT: M2 DE SUPERFÍCIE AMIDADA SEGONS LES ESPECIFICACIONS DE LA DT.</t>
  </si>
  <si>
    <t>P5ZDC-IHU1</t>
  </si>
  <si>
    <t>REMAT DE PLANXA D'ACER PLEGADA AMB ACABAT GALVANITZAT I PRELACAT, DE 0,8 MM DE GRUIX, 15 CM DE DESENVOLUPAMENT, COM A MÀXIM, AMB 2 PLECS, PER A MINVELL, COL·LOCAT AMB FIXACIONS MECÀNIQUES, AMB PERFILS CONFORMATS D' ESTANQUITAT, I SEGELLAT</t>
  </si>
  <si>
    <t>TOTAL</t>
  </si>
  <si>
    <t>02</t>
  </si>
  <si>
    <t>INSTAL.LACIONS</t>
  </si>
  <si>
    <t>DIFUSIÓ AIRE</t>
  </si>
  <si>
    <t>'01.02.01</t>
  </si>
  <si>
    <t>EE52Q26A</t>
  </si>
  <si>
    <t>FORMACIÓ DE CONDUCTE RECTANGULAR DE PLANXA D'ACER GALVANITZAT, DE GRUIX 1,5 MM, AMB UNIÓ MARC CARGOLAT I CLIPS, MUNTAT ADOSSAT AMB SUPORTS, INCLOU ELS SUPORTS NECESSARIS PER A LA SEVA INSTAL.LACIÓ I CORRECTA FIXACIÓ.</t>
  </si>
  <si>
    <t>EE611011</t>
  </si>
  <si>
    <t>AÏLLAMENT TÈRMIC DE CONDUCTES AMB FELTRE DE LLANA MINERAL DE VIDRE (MW) PER A AÏLLAMENTS, SEGONS UNE-EN 13162, DE GRUIX 25 MM, AMB UNA CONDUCTIVITAT TÈRMICA &lt;= 0,036 W/MK, RESISTÈNCIA TÈRMICA &gt;= 0,69444 M2.K/W, AMB ALUMINI INCOMBUSTIBLE, MUNTAT INTERIORMENT</t>
  </si>
  <si>
    <t>EE41GGCFD9RN</t>
  </si>
  <si>
    <t>XEMENEIA CIRCULAR HELICOÏDAL D'ACER GALVANITZAT+FIBRA+ACER GALVANITZAT, DE 550 MM DE DIÀMETRE REF. DGG-500-550 DE LA SERIE TUB DOBLE AMB AÏLLAMENT TÈRMIC D'AIR TUB , MUNTADA SUPERFICIALMENT,  INCLOU ELS TENSORS I ACCESSORIS PER A LA SEVA CORRECTA SUPORTACIÓ</t>
  </si>
  <si>
    <t>EE41GGCCD9RK</t>
  </si>
  <si>
    <t>XEMENEIA CIRCULAR HELICOÏDAL D'ACER GALVANITZAT+FIBRA+ACER GALVANITZAT, DE 400 MM DE DIÀMETRE REF. DGG-350-400 DE LA SERIE TUB DOBLE AMB AÏLLAMENT TÈRMIC D'AIR TUB , MUNTADA SUPERFICIALMENT, INCLOU ELS TENSORS I ACCESSORIS PER A LA SEVA CORRECTA SUPORTACIÓ</t>
  </si>
  <si>
    <t>EE4ZK8LX</t>
  </si>
  <si>
    <t>REDUCCIONS TUB DOBLE ACER GALVANITZAT AMB AILLAMENT,  CONDUCTE CIRCULAR DE DIÀMETRE 650  MM  EXTERIOR  FINS DIÁMETRE 400 MM EXTERIO ,COL·LOCADA</t>
  </si>
  <si>
    <t>EEK11Q8X</t>
  </si>
  <si>
    <t>SUM. I COL. DE REIXETA DE SIMPLE DEFLEXIÓ PER A CONDUCTES CIRCULARS AMB ALETES ORIENTABLES INDIVIDUALMENT I PARAL·LELES A LA DIMENSIÓ MENOR SÈRIE BMC+SD (T) M9006 DIM. 1000X125, CONSTRUÏDA EN ACER GALVANITZAT I ACABAT LACAT COLOR GRIS M9006 AMB REGULADOR-CAPTADOR D'AIRE, CONSTRUÏT EN ACER GALVANITZAT SD, FIXACIÓ AMB CARGOLS VISIBLES (T). 
MARCA MADEL.</t>
  </si>
  <si>
    <t>MAQUINÀRIA</t>
  </si>
  <si>
    <t>'01.02.02</t>
  </si>
  <si>
    <t>EEMHAH2X</t>
  </si>
  <si>
    <t>SUBMINISTRE I INSTAL.LACIÓ DE REFREDADOR EVAPORATIU, AMB VENTILADOR AXIAL, SORTIDA AIRE INFERIOR I ESTRUCTURA TOTALMENT EN MATERIAL PLÀSTIC (POLIPROPILÈ) D'ALTA DENTITAT, RESISTENT A LA RADIACIÓ ULTRAVIOLETA, AMB FUNCIONAMENT MANUAL I AUTOMÀTIC AMB PROGRAMACIÓ HORARIA, COMANDAMENT A DISTÀNCIA MULTIFUNCIÓ CONTROL DE TEMPERATURA I HUMITAT, PREREFREDAMENT DELS PANELLS ABANS ARRENCADA VENTILADOR, ELECTROVÀLVULA ENTRADA AIGUA AMB APERTURA I TANCAMENT BOIA MECÁNICA, BUIDAT AL PARAR L'EVAPORATIU I NETEJA PER LA RENOVACIO D'AIGUA QUAN L'EVAPORATIU FUNCIONA EN MODE MANUAL, PER EVITAR LA FORMACIÓ DE MICRO ORGANISMES I CONCENTRACIÓ DE SALS. PANELL REFREDADOR DE 100 MM GRUIX  QUALITAT 5090, QUADRE CONTROL INTEGRAT, 16 VELOCITATS, CONTROL TEMPERATURA I HUMITAT, MODE COOLING I VENTILACIÓ, PROGRAMACIÓ HORÀRIA, PANTALLA DE CONTROL LCD, AMB REIXETA DE PROTECCIÓ I MALLA ANTI INSECTES, POTÈNCIA MOTOR 1100 W I RENDIMENT DEL 85%I CABAL AIRE DE 10000 A 16000 M3/H. MODEL EC-18-V METMANN O EQUIVALENT, INCLOU BANCADA PER INSTAL.LAR A COBERTA PLANA, JUNTA ELÀSTICA, I TRAM ACOPLAMENT CONDUCTE RECTANGULAR DE 600X600 MM, CONNEXIONS ELÈCTRICA, AIGUA I DESAIGÜES</t>
  </si>
  <si>
    <t>KEGAA64X</t>
  </si>
  <si>
    <t>BOMBA DE CALOR PARTIDA D'EXPANSIÓ DIRECTA AMB CONDENSACIÓ PER AIRE, AMB UNA UNITAT INTERIOR DE TIPUS MURAL, POTÈNCIA FRIGORÍFICA NOMINAL DE 3.7 A 4.2 KW, POTÈNCIA CALORÍFICA NOMINAL DE 4.2 A 4.7 KW, AMB UNS COEFICIENTS D'EFICIÈNCIA ENERGÈTICA ESTACIONALS SEER DE 6.1 A 8.5 (A++) I SCOP DE 4.6 A 5.1 (A++) SEGONS REGLAMENTO (UE) 206/2012, ALIMENTACIÓ ELÈCTRICA MONOFÀSICA DE 230 V, MOTOR DE TIPUS DC INVERTER I COMPRESSOR HERMÈTIC ROTATIU, GAS REFRIGERANT R32, NIVELL DE POTÈNCIA ACÚSTICA SEGONS REGLAMENTO (UE) 206/2012, DE PREU SUPERIOR, COL.LOCADA. INCLOU CONTROL REMOT INALAMBRIC I CONNEXIÓ DESGUAS UNITAT INTERIOR I EXTERIOR, INCLÓS TUB DESAIGUE FINS A DESGUAS PRÒXIM, I BOMBA RECOLLIDA CONDENSATS</t>
  </si>
  <si>
    <t>KFPA1812</t>
  </si>
  <si>
    <t>CANAL AÏLLANT DE PVC PER A TUBS, DE 60X 110 MM, MUNTADA SUPERFICIALMENT</t>
  </si>
  <si>
    <t>PEGG-FKUL</t>
  </si>
  <si>
    <t>EQUIP DE CLIMATITZACIÓ D'EXPANSIÓ DIRECTA DE TIPUS MULTISPLIT AMB 2 UNITATS INTERIORS, CONSTITUÏT PER 1 UNITAT EXTERIOR D'EXPANSIÓ DIRECTA AMB UNA POTÈNCIA FRIGORÍFICA NOMINAL DE 7 KW I UNA POTÈNCIA CALORÍFICA NOMINAL DE 7,5 KW, AMB UNS COEFICIENTS D'EFICIÈNCIA ENERGÈTICA ESTACIONALS SEER DE 5.1 A 5.6 (A) I SCOP DE 4 A 4.6 (A+) SEGONS REGLAMENTO (UE) 626/2011, ALIMENTACIÓ ELÈCTRICA MONOFÀSICA DE 230 V, MOTOR TIPUS DC INVERTER I COMPRESSOR TIPUS HERMÈTIC ROTATIU, GAS REFRIGERANT R410A, NIVELL DE POTÈNCIA ACÚSTICA SEGONS REGLAMENTO (UE) 206/2012, DE PREU ALT, 1 UNITAT INTERIOR MURAL AMB UNA POTÈNCIA FRIGORÍFICA MÀXIMA DE 2,5 KW I UNA POTÈNCIA CALORÍFICA MÀXIMA DE 3 KW, ALIMENTACIÓ ELÈCTRICA MONOFÀSICA DE 230 V, MOTOR DC INVERTER, GAS REFRIGERANT R410A, NIVELL DE POTÈNCIA ACÚSTICA SEGONS REGLAMENTO (UE) 206/2012, DE PREU ALT I 1 UNITAT INTERIOR MURAL AMB UNA POTÈNCIA FRIGORÍFICA MÀXIMA DE 5 KW I UNA POTÈNCIA CALORÍFICA MÀXIMA DE 6 KW, ALIMENTACIÓ ELÈCTRICA MONOFÀSICA DE 230 V, MOTOR DC INVERTER, GAS REFRIGERANT R410A, NIVELL DE POTÈNCIA ACÚSTICA SEGONS REGLAMENTO (UE) 206/2012, DE PREU ALT, INCLOU TUB RECOLLIDA CONDENSATS I BOMBA DE DRENATGE, I INTERCONNEXIÓ ENTRE UNITAT EXTERIOR I UNITATS INTERIORS</t>
  </si>
  <si>
    <t>PEZ1-6RX4</t>
  </si>
  <si>
    <t>KG</t>
  </si>
  <si>
    <t>CÀRREGA DE CIRCUIT REFRIGERANT DE GAS REFRIGERANT TIPUS R-407C O R-410A O R32
CRITERI D'AMIDAMENT: KG DE GAS INTRODUÏT AL CIRCUIT, AMIDAT SEGONS LES ESPECIFICACIONS DE LA DT.
VOLUM DE FLUID QUE REALMENT ADMET LA INSTAL·LACIÓ O EL COMPONENT, AMIDAT SEGONS LES ESPECIFICACIONS DE LA DT.</t>
  </si>
  <si>
    <t>PF57-CTF2</t>
  </si>
  <si>
    <t>TUB DE COURE RECUIT, PREAÏLLAT I REVESTIT, PER A INSTAL·LACIONS FRIGORÍFIQUES, DOBLE, LÍNIA DE LÍQUID DE 3/8'' DE DIÀMETRE NOMINAL, 0,8 MM DE GRUIX I 7 MM DE GRUIX DE L'AÏLLAMENT I LÍNIA DE GAS DE 5/8'' DE DIÀMETRE NOMINAL, 0,8 MM DE GRUIX I 10 MM DE GRUIX DE L'AÏLLAMENT, COL·LOCAT EN CANAL O SAFATA</t>
  </si>
  <si>
    <t>PF57-CTF7</t>
  </si>
  <si>
    <t>TUB DE COURE RECUIT, PREAÏLLAT I REVESTIT, PER A INSTAL·LACIONS FRIGORÍFIQUES, DOBLE, LÍNIA DE LÍQUID D'1/4'' DE DIÀMETRE NOMINAL, 0,8 MM DE GRUIX I 7 MM DE GRUIX DE L'AÏLLAMENT I LÍNIA DE GAS DE 1/2'' DE DIÀMETRE NOMINAL, 0,8 MM DE GRUIX I 10 MM DE GRUIX DE L'AÏLLAMENT, COL·LOCAT EN CANAL O SAFATA</t>
  </si>
  <si>
    <t>03</t>
  </si>
  <si>
    <t>INSTAL.LACIÓ ELÈCTRICA</t>
  </si>
  <si>
    <t>'01.02.03</t>
  </si>
  <si>
    <t>KG42439K</t>
  </si>
  <si>
    <t>INTERRUPTOR DIFERENCIAL DE LA CLASSE AC, GAMMA TERCIARI, DE 63 A D'INTENSITAT NOMINAL, BIPOLAR (2P), DE SENSIBILITAT 0.3 A, DE DESCONNEXIÓ FIX INSTANTANI, AMB BOTÓ DE TEST INCORPORAT I INDICADOR MECÀNIC DE DEFECTE, CONSTRUÏT SEGONS LES ESPECIFICACIONS DE LA NORMA UNE-EN 61008-1, DE 2 MÒDULS DIN DE 18 MM D'AMPLÀRIA, MUNTAT EN PERFIL DIN</t>
  </si>
  <si>
    <t>KG415A9B</t>
  </si>
  <si>
    <t>INTERRUPTOR AUTOMÀTIC MAGNETOTÈRMIC DE 16 A D'INTENSITAT NOMINAL, TIPUS PIA CORBA C, BIPOLAR (2P), DE 6000 A DE PODER DE TALL SEGONS UNE-EN 60898, DE 2 MÒDULS DIN DE 18 MM D'AMPLÀRIA, MUNTAT EN PERFIL DIN</t>
  </si>
  <si>
    <t>KG415A9C</t>
  </si>
  <si>
    <t>INTERRUPTOR AUTOMÀTIC MAGNETOTÈRMIC DE 20 A D'INTENSITAT NOMINAL, TIPUS PIA CORBA C, BIPOLAR (2P), DE 6000 A DE PODER DE TALL SEGONS UNE-EN 60898, DE 2 MÒDULS DIN DE 18 MM D'AMPLÀRIA, MUNTAT EN PERFIL DIN</t>
  </si>
  <si>
    <t>PG33-E756</t>
  </si>
  <si>
    <t>CABLE AMB CONDUCTOR DE COURE DE TENSIÓ ASSIGNADA0,6/1 KV, DE DESIGNACIÓ RZ1-K (AS), CONSTRUCCIÓ SEGONS NORMA UNE 21123-4, TRIPOLAR, DE SECCIÓ 3X2,5 MM2, AMB COBERTA DEL CABLE DE POLIOLEFINES, CLASSE DE REACCIÓ AL FOC CCA-S1B, D1, A1 SEGONS LA NORMA UNE-EN 50575 AMB BAIXA EMISSIÓ FUMS, COL·LOCAT EN TUB</t>
  </si>
  <si>
    <t>PG25-AZGM</t>
  </si>
  <si>
    <t>CANAL AÏLLANT SENSE HALÒGENS, AMB 1 TAPA PER A DISTRIBUCIÓ, DE 60X 110 MM, AMB 1 COMPARTIMENT, DE COLOR BLANC, MUNTADA SOBRE PARAMENTS</t>
  </si>
  <si>
    <t>PG2P-6SYX</t>
  </si>
  <si>
    <t>TUB RÍGID DE PLÀSTIC SENSE HALÒGENS, DE 32 MM DE DIÀMETRE NOMINAL, AÏLLANT I NO PROPAGADOR DE LA FLAMA, AMB UNA RESISTÈNCIA A L'IMPACTE DE 2 J, RESISTÈNCIA A COMPRESSIÓ DE 1250 N I UNA RIGIDESA DIELÈCTRICA DE 2000 V, AMB UNIÓ ENDOLLADA I MUNTAT SUPERFICIALMENT</t>
  </si>
  <si>
    <t>PG1B-DGY5</t>
  </si>
  <si>
    <t>CAIXA PER A QUADRE DE DISTRIBUCIÓ, DE PLÀSTIC AMB PORTA, PER A TRES FILERES DE DIVUIT MÒDULS I MUNTADA SUPERFICIALMENT</t>
  </si>
  <si>
    <t>04</t>
  </si>
  <si>
    <t>INSTAL.LACIÓ AIGUA</t>
  </si>
  <si>
    <t>'01.02.04</t>
  </si>
  <si>
    <t>EFPA1312</t>
  </si>
  <si>
    <t>CANAL AÏLLANT DE PVC PER A TUBS, DE 30X 40 MM, MUNTADA SUPERFICIALMENT</t>
  </si>
  <si>
    <t>KN3G5557</t>
  </si>
  <si>
    <t>VÀLVULA DE BOLA DE MATERIAL PLÀSTIC, SEGONS NORMA UNE-EN ISO 16135, MANUAL, PER A ENCOLAR, DE 2 VIES, DN 15 (PER A TUB DE 20 MM ), DE 16 BAR DE PRESSIÓ NOMINAL, COS I BOLA DE PVC-U, PORTAJUNTS A PRESSIÓ , TANCAMENT DE TEFLÓ PTFE I JUNTS D'ESTANQUEÏTAT DE CAUTXÚ FLUORAT FPM, ACCIONAMENT PER MANETA, MUNTADA SUPERFICIALMENT</t>
  </si>
  <si>
    <t>PF90-HPGD</t>
  </si>
  <si>
    <t>TUBS PER A MUNTANTS I DISTRIBUCIONS GENERALS D'AIGUA AMB TUB DE POLIETILÈ MULTICAPA DE DIÀMETRE 20X2 MM, AMB CAPA INTERIOR DE POLIETILÈ, ÀNIMA D'ALUMINI I PROTECCIÓ EXTERIOR DE POLIETILÈ, AMB UNA PRESSIÓ MÀXIMA DE SERVEI DE 12 BAR, MUNTAT AMB ACCESSORIS PER A PREMSAR</t>
  </si>
  <si>
    <t>05</t>
  </si>
  <si>
    <t>VARIS</t>
  </si>
  <si>
    <t>'01.02.05</t>
  </si>
  <si>
    <t>UPNC0001</t>
  </si>
  <si>
    <t>AJUDES DE PALETA, MUNTADOR I PINTOR NECESSÀRIES PER A LA CORRECTA EXECUCIÓ DE LES INSTAL.LACIONS. INCLOU RASES, REGATES, PASAMURS, FORATS, REFORÇOS, ANCLATGES I REMATS EN GENERAL. INCLOU MÀ D'OBRA I MATERIAL NECESSARI.</t>
  </si>
  <si>
    <t>JLV39C0X</t>
  </si>
  <si>
    <t>MANTENIMENT INSTAL.LACIÓ BIOCLIMATITZACIÓ SEGONS REAL DECRET 1027/2007, DE 20 DE JULIOL , PEL QUAL S'APROVA EL REGLAMENT D'INSTAL.LACIONS TÈRNIQUES EN EDIFICIS,  INSTRUCCIÓ TÈCNICA IT3 MANTENIMENT I ÚS, TAULA 3.3 OPERACIONS DE MANTENIMENT PREVENTIU I LA SEVA PERIODICITAT, ON PER  REFREFREDAMENT EVAPORATIU INDICA MENSUAL, EL PRIMER A L'INICI DE LA TEMPORADA ( SERIEN ELS MESOS MAIG, JUNY, JULIOL, I SETEMBRE ), AMB REVISIÓ I NETEJA DE FILTRES AIGUA AL MAIG I AL SETEMBRE.</t>
  </si>
  <si>
    <t>EPNC0050</t>
  </si>
  <si>
    <t>DIA</t>
  </si>
  <si>
    <t>INCREMENT REMUNERACIÓ PER JORNADA DE TREBALLA FORA DE L'HORARI LECTIU ( TARDES, NITS, CAPS DE SETMANA O FESTIUS ).</t>
  </si>
  <si>
    <t>KG8P100X</t>
  </si>
  <si>
    <t>LEGALITZACIÓ INSTAL.LACIÓ CLIMATITZACIÓ, AMB MEMÒRIA TÈCNICA DE DISSENY I TRÀMIS CANAL EMPRESA. ES FACILITARAN ELS PLANOLS EN CAD.</t>
  </si>
  <si>
    <t>GESTIÓ DE RESIDUS</t>
  </si>
  <si>
    <t>'01.03</t>
  </si>
  <si>
    <t>GR00010001</t>
  </si>
  <si>
    <t>PA</t>
  </si>
  <si>
    <t>PARTIDA ALÇADA D'ABONAMENT D'ÍNTEGRE PER A LA GESTIÓ DELS RESIDUS GENERATS EN L'OBRA, EN COMPLIMENT DEL PLÀ DE GESTIÓ DE RESIDUS.
INCLOU EL TRIATGE, TRANMSPORT I DEPOSICIÓ EN CENTRE AUTORITZAT, CÀNONS, TAXES O ALTRES DESPESES ASSOCIADES.</t>
  </si>
  <si>
    <t>SEGURETAT I SALUT LABORAL</t>
  </si>
  <si>
    <t>'01.04</t>
  </si>
  <si>
    <t>ESS000XX01</t>
  </si>
  <si>
    <t>PARTIDA ALÇADA A ABONAR ÍNTEGRAMENT PER A L'APLICACIÓ DE LES MESURES DE SEGURETAT I SALUT LABORAL EN APLICACUIÓ DEL PLA DE SEGURETAT I SALUT.</t>
  </si>
  <si>
    <t xml:space="preserve">IMPORT TOTAL DEL PRESSUPOST : </t>
  </si>
  <si>
    <t>Justificació d'elements</t>
  </si>
  <si>
    <t>Nº</t>
  </si>
  <si>
    <t>Codi</t>
  </si>
  <si>
    <t>U.A.</t>
  </si>
  <si>
    <t>Descripció</t>
  </si>
  <si>
    <t>Element compost</t>
  </si>
  <si>
    <t>B07F-0LSZ</t>
  </si>
  <si>
    <t>M3</t>
  </si>
  <si>
    <t>MORTER MIXT DE CIMENT PÒRTLAND AMB FILLER CALCARI CEM II/B-L, CALÇ I SORRA, AMB 380 KG/M3 DE CIMENT, AMB UNA PROPORCIÓ EN VOLUM 1:0,5:4 I 10 N/MM2 DE RESISTÈNCIA A COMPRESSIÓ, ELABORAT A L'OBRA</t>
  </si>
  <si>
    <t>Rend.:</t>
  </si>
  <si>
    <t>Mà d'obra</t>
  </si>
  <si>
    <t>A0E-000A</t>
  </si>
  <si>
    <t>H</t>
  </si>
  <si>
    <t>MANOBRE ESPECIALISTA</t>
  </si>
  <si>
    <t>/R</t>
  </si>
  <si>
    <t>x</t>
  </si>
  <si>
    <t>=</t>
  </si>
  <si>
    <t>Subtotal mà d'obra</t>
  </si>
  <si>
    <t>Maquinària</t>
  </si>
  <si>
    <t>C176-00FX</t>
  </si>
  <si>
    <t>FORMIGONERA DE 165 L</t>
  </si>
  <si>
    <t>Subtotal maquinària</t>
  </si>
  <si>
    <t>Material</t>
  </si>
  <si>
    <t>B054-06DH</t>
  </si>
  <si>
    <t>CALÇ AÈRIA HIDRATADA CL 90-S, EN SACS</t>
  </si>
  <si>
    <t>B055-067M</t>
  </si>
  <si>
    <t>T</t>
  </si>
  <si>
    <t>CIMENT PÒRTLAND AMB FILLER CALCARI CEM II/B-L 32,5 R SEGONS UNE-EN 197-1, EN SACS</t>
  </si>
  <si>
    <t>B03L-05N7</t>
  </si>
  <si>
    <t>SORRA DE PEDRERA PER A MORTERS</t>
  </si>
  <si>
    <t>B011-05ME</t>
  </si>
  <si>
    <t>AIGUA</t>
  </si>
  <si>
    <t>Subtotal material</t>
  </si>
  <si>
    <t>Cost directe</t>
  </si>
  <si>
    <t>Despeses auxiliars</t>
  </si>
  <si>
    <t>%</t>
  </si>
  <si>
    <t>Total</t>
  </si>
  <si>
    <t>B07F-0LT6</t>
  </si>
  <si>
    <t>MORTER MIXT DE CIMENT PÒRTLAND AMB FILLER CALCARI CEM II/B-L, CALÇ I SORRA, AMB 200 KG/M3 DE CIMENT, AMB UNA PROPORCIÓ EN VOLUM 1:2:10 I 2,5 N/MM2 DE RESISTÈNCIA A COMPRESSIÓ, ELABORAT A L'OBRA</t>
  </si>
  <si>
    <t>Partida d'obra</t>
  </si>
  <si>
    <t>K4SC-A001</t>
  </si>
  <si>
    <t>REPARACIÓ DE PERIMETRE DE FORAT ENDERROCAT EN PRELLOSA DE FORMIGÓ ARMAT REALITZAT AMB MORTERS POLIMERICS DE REPARACIÓ ESTRUCTURAL D'ALTA RESISTÈNCIADONANT CONTINUITAT ALS POSIBLES ARMATS ATACONAT AMB MORTER POLIMÈRIC DE REPARACIÓ TIXOTRÒPIC I DE RETRACCIÓ CONTROLADA</t>
  </si>
  <si>
    <t>A01-FEP1</t>
  </si>
  <si>
    <t>AJUDANT SOLDADOR</t>
  </si>
  <si>
    <t>A0F-000B</t>
  </si>
  <si>
    <t>OFICIAL 1A</t>
  </si>
  <si>
    <t>A0D-0007</t>
  </si>
  <si>
    <t>MANOBRE</t>
  </si>
  <si>
    <t>A0F-000Y</t>
  </si>
  <si>
    <t>OFICIAL 1A SOLDADOR</t>
  </si>
  <si>
    <t>B0AN-07J2</t>
  </si>
  <si>
    <t>TAC QUÍMIC DE DIÀMETRE 12 MM, AMB CARGOL, VOLANDERA I FEMELLA</t>
  </si>
  <si>
    <t>B44Z-0M10</t>
  </si>
  <si>
    <t>ACER S275JR SEGONS UNE-EN 10025-2, FORMAT PER PEÇA SIMPLE, EN PERFILS LAMINATS EN CALENT SÈRIE L, LD, T, RODÓ, QUADRAT, RECTANGULAR I PLANXA, TREBALLAT AL TALLER PER A COL·LOCAR AMB CARGOLS I AMB UNA CAPA D'IMPRIMACIÓ ANTIOXIDANT</t>
  </si>
  <si>
    <t>B079-06TE</t>
  </si>
  <si>
    <t>MORTER POLIMÈRIC DE CIMENT AMB RESINES SINTÈTIQUES I FIBRES, TIXOTRÒPIC I DE RETRACCIÓ CONTROLADA PER A REPARACIÓ</t>
  </si>
  <si>
    <t>Despeses indirectes</t>
  </si>
  <si>
    <t>P214O-4RNL</t>
  </si>
  <si>
    <t>ENDERROC DE SOSTRE INDUSTRIALITZAT DE FORMIGÓ ARMAT, A MÀ I AMB COMPRESSOR I CÀRREGA MANUAL DE RUNA SOBRE CAMIÓ O CONTENIDOR</t>
  </si>
  <si>
    <t>C207-00E1</t>
  </si>
  <si>
    <t>EQUIP I ELEMENTS AUXILIARS PER A TALL OXIACETILÈNIC</t>
  </si>
  <si>
    <t>C111-0056</t>
  </si>
  <si>
    <t>COMPRESSOR AMB DOS MARTELLS PNEUMÀTICS</t>
  </si>
  <si>
    <t>P214Q-A001</t>
  </si>
  <si>
    <t>DESMUNTATGE DE PECES DE PAVIMENT DE FORMIGÓ DE COBERTA , COL.LOCADES SOBRE PEUS DE PLÀSTIC , RETIRADA DE MALLA GEOTEXTIL , DESMUNTATGE DE PLAQUES DE POLIESTIRÈ ESTRUÏT.
REALITZAT AMB MITJANS MANUALS I APLEC DEL MATERIAL PER A POSTERIOR APROFITAMENT</t>
  </si>
  <si>
    <t>P214Q-A002</t>
  </si>
  <si>
    <t>MUNTATGE DE PECES DE PAVIMENT DE FORMIGÓ DE COBERTA RETIRADES.
MUNTATGE DE PLAQUES DE POLIESTIRÈ ESTRUÏT, RECOL.LOCACIÓ DE  MALLA GEOTEXTIL I MUNTATGE DE PECES DE FORMIGÓ COL.LOCADES SOBRE PEUS DE PLÀSTIC. 
REALITZAT AMB  MITJANS MANUALS.</t>
  </si>
  <si>
    <t>P21Z2-A001</t>
  </si>
  <si>
    <t>TALL EN SOSTRE SOBRE PRELLOSA DE FORMIGÓ ARMAT DE 6 A 8 CM DE FONDÀRIA, AMB DISC DE CARBORÚNDUM</t>
  </si>
  <si>
    <t>C202-005P</t>
  </si>
  <si>
    <t>TALLADORA AMB DISC DE CARBORÚNDUM</t>
  </si>
  <si>
    <t>P4BJ-D9QW</t>
  </si>
  <si>
    <t>ARMADURA PER A SOSTRES AMB ELEMENTS RESISTENTS AP500 SD AMB MALLA ELECTROSOLDADA DE BARRES CORRUGADES D'ACER ME 15X15 CM D:10-10 MM 6X2,2 M B500SD UNE-EN 10080</t>
  </si>
  <si>
    <t>A01-FEP0</t>
  </si>
  <si>
    <t>AJUDANT FERRALLISTA</t>
  </si>
  <si>
    <t>A0F-000I</t>
  </si>
  <si>
    <t>OFICIAL 1A FERRALLISTA</t>
  </si>
  <si>
    <t>B0B8-108E</t>
  </si>
  <si>
    <t>MALLA ELECTROSOLDADA DE BARRES CORRUGADES D'ACER ME 15X15 CM D:10-10 MM 6X2,2 M B500SD UNE-EN 10080</t>
  </si>
  <si>
    <t>B0AM-078F</t>
  </si>
  <si>
    <t>FILFERRO RECUIT DE DIÀMETRE 1,3 MM</t>
  </si>
  <si>
    <t>P4C3-4SK6</t>
  </si>
  <si>
    <t>MUNTATGE I DESMUNTATGE D'APUNTALAMENT DE SOSTRE A UNA ALÇÀRIA &lt;= 5 M, AMB PUNTAL METÀL·LIC I TAULÓ</t>
  </si>
  <si>
    <t>B0D21-07OY</t>
  </si>
  <si>
    <t>TAULÓ DE FUSTA DE PI PER A 10 USOS</t>
  </si>
  <si>
    <t>B0D62-07PK</t>
  </si>
  <si>
    <t>CU</t>
  </si>
  <si>
    <t>PUNTAL METÀL·LIC I TELESCÒPIC PER A 5 M D'ALÇÀRIA I 150 USOS</t>
  </si>
  <si>
    <t>B0AK-07AS</t>
  </si>
  <si>
    <t>CLAU ACER</t>
  </si>
  <si>
    <t>P5Z25-50WH</t>
  </si>
  <si>
    <t>SOLERA D'ENCADELLAT CERÀMIC DE 1100X300X40 MM, COL·LOCAT AMB MORTER MIXT 1:2:10, RECOLZADA SOBRE ENVANETS DE SOSTREMORT</t>
  </si>
  <si>
    <t>A0F-000T</t>
  </si>
  <si>
    <t>OFICIAL 1A PALETA</t>
  </si>
  <si>
    <t>B0FJ2-0EFR</t>
  </si>
  <si>
    <t>ENCADELLAT CERÀMIC DE 1100X300X40 MM</t>
  </si>
  <si>
    <t>Subtotal element compost</t>
  </si>
  <si>
    <t>P6125-7BKC</t>
  </si>
  <si>
    <t>PARET DE TANCAMENT RECOLZADA PER A REVESTIR DE GRUIX 14 CM, DE MAÓ CALAT R-20, DE 290X140X100 MM, PER A REVESTIR, CATEGORIA I, LD, SEGONS LA NORMA UNE-EN 771-1, COL·LOCAT AMB MORTER PER A RAM DE PALETA INDUSTRIALITZAT M 7.5 (7,5 N/MM2) DE DESIGNACIÓ (G) SEGONS NORMA UNE-EN 998-2</t>
  </si>
  <si>
    <t>C17A-00JM</t>
  </si>
  <si>
    <t>MESCLADOR CONTINU AMB SITJA PER A MORTER PREPARAT A GRANEL</t>
  </si>
  <si>
    <t>B07L-1PYC</t>
  </si>
  <si>
    <t>MORTER PER A RAM DE PALETA, CLASSE M 7.5 (7,5 N/MM2), A GRANEL, DE DESIGNACIÓ (G) SEGONS NORMA UNE-EN 998-2</t>
  </si>
  <si>
    <t>B0F1A-077X</t>
  </si>
  <si>
    <t>MAÓ CALAT R-20, DE 290X140X100 MM, PER A REVESTIR, CATEGORIA I, LD, SEGONS LA NORMA UNE-EN 771-1</t>
  </si>
  <si>
    <t>P712-DXDR</t>
  </si>
  <si>
    <t>MEMBRANA PER A IMPERMEABILITZACIÓ DE COBERTES PA-9 SEGONS UNE 104402 DE 4,8 KG/M2 D'UNA LÀMINA DE BETUM ASFÀLTIC MODIFICAT LBM (APP)-48-FP AMB ARMADURA DE FELTRE DE POLIÈSTER DE 180 G/M2, ADHERIDA EN CALENT, PRÈVIA IMPRIMACIÓ</t>
  </si>
  <si>
    <t>A0F-000D</t>
  </si>
  <si>
    <t>OFICIAL 1A COL·LOCADOR</t>
  </si>
  <si>
    <t>A01-FEP3</t>
  </si>
  <si>
    <t>AJUDANT COL·LOCADOR</t>
  </si>
  <si>
    <t>B7Z0-13F3</t>
  </si>
  <si>
    <t>EMULSIÓ BITUMINOSA, TIPUS ED</t>
  </si>
  <si>
    <t>B712-FGNU</t>
  </si>
  <si>
    <t>LÀMINA DE BETUM MODIFICAT AMB PLASTÒMER, NO PROTEGIDA, LBM (APP) 48-FP AMB ARMADURA DE FELTRE DE POLIÈSTER DE 180 G/M2</t>
  </si>
  <si>
    <t>P811-3EXR</t>
  </si>
  <si>
    <t>ARREBOSSAT A BONA VISTA SOBRE PARAMENT VERTICAL EXTERIOR, A 3,00 M D'ALÇÀRIA, COM A MÀXIM, AMB MORTER MIXT 1:0,5:4, REMOLINAT I LLISCAT AMB CIMENT PÒRTLAND AMB FILLER CALCARI 32,5 R</t>
  </si>
  <si>
    <t>P93M-3G35</t>
  </si>
  <si>
    <t>SOLERA DE FORMIGÓ HM-20/P / 20 / I DE CONSISTÈNCIA PLÀSTICA, GRANDÀRIA MÀXIMA DEL GRANULAT 20 MM, AMB &gt;= 200 KG/M3 DE CIMENT, APTE PER A CLASSE D'EXPOSICIÓ I, DE GRUIX 5 CM, ABOCAT DES DE CAMIÓ</t>
  </si>
  <si>
    <t>B06E-12C5</t>
  </si>
  <si>
    <t>FORMIGÓ HM-20/P / 20 / I DE CONSISTÈNCIA PLÀSTICA, GRANDÀRIA MÀXIMA DEL GRANULAT 20 MM, AMB &gt;= 200 KG/M3 DE CIMENT, APTE PER A CLASSE D'EXPOSICIÓ I</t>
  </si>
  <si>
    <t>PAF8-7F9D</t>
  </si>
  <si>
    <t>FINESTRA D'ALUMINI ANODITZAT NATURAL, COL·LOCADA SOBRE BASTIMENT DE BASE, AMB UNA FULLA BATENT I UNA FULLA OSCIL·LOBATENT, PER A UN BUIT D'OBRA APROXIMAT DE 120X150 CM, ELABORADA AMB PERFILS DE PREU MITJÀ, CLASSIFICACIÓ MÍNIMA 3 DE PERMEABILITAT A L'AIRE SEGONS UNE-EN 12207, CLASSIFICACIÓ MÍNIMA 8A D'ESTANQUITAT A L'AIGUA SEGONS UNE-EN 12208 I CLASSIFICACIÓ MÍNIMA C5 DE RESISTÈNCIA AL VENT SEGONS UNE-EN 12210, AMB CAIXA DE PERSIANA I GUIES</t>
  </si>
  <si>
    <t>A01-FEPH</t>
  </si>
  <si>
    <t>AJUDANT MUNTADOR</t>
  </si>
  <si>
    <t>A0F-000R</t>
  </si>
  <si>
    <t>OFICIAL 1A MUNTADOR</t>
  </si>
  <si>
    <t>BAF4-1Q0G</t>
  </si>
  <si>
    <t>FINESTRA D'ALUMINI ANODITZAT NATURAL, PER A COL·LOCAR SOBRE BASTIMENT DE BASE, AMB UNA FULLA BATENT I UNA FULLA OSCIL·LOBATENT, PER A UN BUIT D'OBRA D'1,5 A 1,99 M2 DE SUPERFÍCIE, ELABORADA AMB PERFILS DE PREU MITJÀ, CLASSIFICACIÓ MÍNIMA 3 DE PERMEABILITAT A L'AIRE SEGONS UNE-EN 12207, CLASSIFICACIÓ MÍNIMA 8A D'ESTANQUITAT A L'AIGUA SEGONS UNE-EN 12208 I CLASSIFICACIÓ MÍNIMA C5 DE RESISTÈNCIA AL VENT SEGONS UNE-EN 12210, AMB CAIXA DE PERSIANA I GUIES</t>
  </si>
  <si>
    <t>B7JE-0GTI</t>
  </si>
  <si>
    <t>DM3</t>
  </si>
  <si>
    <t>MASSILLA PER A SEGELLATS, D'APLICACIÓ AMB PISTOLA, DE BASE POLIURETÀ MONOCOMPONENT</t>
  </si>
  <si>
    <t>B7JE-0GTM</t>
  </si>
  <si>
    <t>MASSILLA PER A SEGELLATS, D'APLICACIÓ AMB PISTOLA, DE BASE SILICONA NEUTRA MONOCOMPONENT</t>
  </si>
  <si>
    <t>PEGL-CSCL</t>
  </si>
  <si>
    <t>UNITAT INTERIOR MURAL AMB UNA POTÈNCIA FRIGORÍFICA MÀXIMA DE 2,5 KW I UNA POTÈNCIA CALORÍFICA MÀXIMA DE 3 KW, ALIMENTACIÓ ELÈCTRICA MONOFÀSICA DE 230 V, MOTOR DC INVERTER, GAS REFRIGERANT R410A, NIVELL DE POTÈNCIA ACÚSTICA SEGONS REGLAMENTO (UE) 206/2012, DE PREU ALT, COL·LOCADA SOBRE PARAMENT VERTICAL</t>
  </si>
  <si>
    <t>A0F-000C</t>
  </si>
  <si>
    <t>OFICIAL 1A CALEFACTOR</t>
  </si>
  <si>
    <t>A01-FEPC</t>
  </si>
  <si>
    <t>AJUDANT CALEFACTOR</t>
  </si>
  <si>
    <t>BEGB-3492</t>
  </si>
  <si>
    <t>UNITAT INTERIOR MURAL AMB UNA POTÈNCIA FRIGORÍFICA MÀXIMA DE 2,5 KW I UNA POTÈNCIA CALORÍFICA MÀXIMA DE 3 KW, ALIMENTACIÓ ELÈCTRICA MONOFÀSICA DE 230 V, MOTOR DC INVERTER, GAS REFRIGERANT R410A, NIVELL DE POTÈNCIA ACÚSTICA SEGONS REGLAMENTO (UE) 206/2012, DE PREU ALT</t>
  </si>
  <si>
    <t>PEGL-CSD8</t>
  </si>
  <si>
    <t>UNITAT INTERIOR MURAL AMB UNA POTÈNCIA FRIGORÍFICA MÀXIMA DE 5 KW I UNA POTÈNCIA CALORÍFICA MÀXIMA DE 6 KW, ALIMENTACIÓ ELÈCTRICA MONOFÀSICA DE 230 V, MOTOR DC INVERTER, GAS REFRIGERANT R410A, NIVELL DE POTÈNCIA ACÚSTICA SEGONS REGLAMENTO (UE) 206/2012, DE PREU ALT, COL·LOCADA SOBRE PARAMENT VERTICAL</t>
  </si>
  <si>
    <t>BEGB-349A</t>
  </si>
  <si>
    <t>UNITAT INTERIOR MURAL AMB UNA POTÈNCIA FRIGORÍFICA MÀXIMA DE 5 KW I UNA POTÈNCIA CALORÍFICA MÀXIMA DE 6 KW, ALIMENTACIÓ ELÈCTRICA MONOFÀSICA DE 230 V, MOTOR DC INVERTER, GAS REFRIGERANT R410A, NIVELL DE POTÈNCIA ACÚSTICA SEGONS REGLAMENTO (UE) 206/2012, DE PREU ALT</t>
  </si>
  <si>
    <t>PEGN-CS9Y</t>
  </si>
  <si>
    <t>UNITAT EXTERIOR D'EXPANSIÓ DIRECTA AMB UNA POTÈNCIA FRIGORÍFICA NOMINAL DE 7 KW I UNA POTÈNCIA CALORÍFICA NOMINAL DE 7,5 KW, AMB UNS COEFICIENTS D'EFICIÈNCIA ENERGÈTICA ESTACIONALS SEER DE 5.1 A 5.6 (A) I SCOP DE 4 A 4.6 (A+) SEGONS REGLAMENTO (UE) 626/2011, ALIMENTACIÓ ELÈCTRICA MONOFÀSICA DE 230 V, MOTOR TIPUS DC INVERTER I COMPRESSOR TIPUS HERMÈTIC ROTATIU, GAS REFRIGERANT R410A, NIVELL DE POTÈNCIA ACÚSTICA SEGONS REGLAMENTO (UE) 206/2012, DE PREU ALT, COL·LOCADA SOBRE SUPORT</t>
  </si>
  <si>
    <t>BEZ6-34FA</t>
  </si>
  <si>
    <t>CONJUNT DE SILENTBLOCKS CÒNICS DE CAUTXÚ, PER A UNA CÀRREGA UNITÀRIA MÀXIMA DE 35 KG, ROSCA M-8</t>
  </si>
  <si>
    <t>BEZ7-34C0</t>
  </si>
  <si>
    <t>SUPORT MURAL D'ACER LACAT D'1,5 MM DE GRUIX, PER A UNA CÀRREGA MÀXIMA DE 80 KG</t>
  </si>
  <si>
    <t>BEGD-3479</t>
  </si>
  <si>
    <t>UNITAT EXTERIOR D'EXPANSIÓ DIRECTA AMB UNA POTÈNCIA FRIGORÍFICA NOMINAL DE 7 KW I UNA POTÈNCIA CALORÍFICA NOMINAL DE 7,5 KW, AMB UNS COEFICIENTS D'EFICIÈNCIA ENERGÈTICA ESTACIONALS SEER DE 5.1 A 5.6 (A) I SCOP DE 4 A 4.6 (A+) SEGONS REGLAMENTO (UE) 626/2011, ALIMENTACIÓ ELÈCTRICA MONOFÀSICA DE 230 V, MOTOR TIPUS DC INVERTER I COMPRESSOR TIPUS HERMÈTIC ROTATIU, GAS REFRIGERANT R410A, NIVELL DE POTÈNCIA ACÚSTICA SEGONS REGLAMENTO (UE) 206/2012, DE PREU ALT</t>
  </si>
  <si>
    <t>P-1</t>
  </si>
  <si>
    <t>A012G000</t>
  </si>
  <si>
    <t>A013G000</t>
  </si>
  <si>
    <t>BE41GGCCD9RK</t>
  </si>
  <si>
    <t>TUB DOBLE GALVANITZAT-GALVANITZAT DE DIÀMETRES 350-400 MM, COMPLEIX LA NORMATIVA DE RESISTÈNCIA AL FOC E 600/90, REF. DGG-350-400 DE LA SERIE TUB DOBLE AMB AÏLLAMENT TÈRMIC D'AIR TUB</t>
  </si>
  <si>
    <t>BEW4B000</t>
  </si>
  <si>
    <t>SUPORT ESTÀNDARD PER A CONDUCTE CIRCULAR DE 400 MM DE DIÀMETRE</t>
  </si>
  <si>
    <t>P-2</t>
  </si>
  <si>
    <t>BEW4D001</t>
  </si>
  <si>
    <t>SUPORT ESTÀNDARD PER A CONDUCTE CIRCULAR DE 550 MM DE DIÀMETRE</t>
  </si>
  <si>
    <t>BE41GGCFD9RN</t>
  </si>
  <si>
    <t>TUB DOBLE GALVANITZAT-GALVANITZAT DE DIÀMETRES 500-550 MM, COMPLEIX LA NORMATIVA DE RESISTÈNCIA AL FOC E 600/90, REF. DGG-500-550 DE LA SERIE TUB DOBLE AMB AÏLLAMENT TÈRMIC D'AIR TUB</t>
  </si>
  <si>
    <t>P-3</t>
  </si>
  <si>
    <t>BE4Z58LX</t>
  </si>
  <si>
    <t>REDUCCIONS CONDUCTE CIRCULAR TUB DOBLE</t>
  </si>
  <si>
    <t>P-4</t>
  </si>
  <si>
    <t>BE52Q260</t>
  </si>
  <si>
    <t>FORMACIÓ DE CONDUCTE RECTANGULAR DE PLANXA D'ACER GALVANITZAT, D'1,5 MM DE GRUIX, AMB UNIÓ MARC CARGOLAT I CLIPS</t>
  </si>
  <si>
    <t>BEW52000</t>
  </si>
  <si>
    <t>SUPORT ESTÀNDARD PER A CONDUCTE RECTANGULAR METÀL·LIC, PREU ALT</t>
  </si>
  <si>
    <t>P-5</t>
  </si>
  <si>
    <t>B7C423L0</t>
  </si>
  <si>
    <t>FELTRE DE LLANA MINERAL DE VIDRE (MW) PER A AÏLLAMENTS, SEGONS UNE-EN 13162, DE GRUIX 25 MM, AMB UNA CONDUCTIVITAT TÈRMICA &lt;= 0,036 W/MK, RESISTÈNCIA TÈRMICA &gt;= 0,69444 M2.K/W, AMB ALUMINI INCOMBUSTIBLE</t>
  </si>
  <si>
    <t>P-6</t>
  </si>
  <si>
    <t>BEK11Q8X</t>
  </si>
  <si>
    <t>REIXETA MADEL SERIE BMC PER CONDUCTE CIRCULAR  DE SIMPLE DEFLEXIÓ, AMB ALETES ORIENTABLES INDIVIDUALMENT, CONSTRUIDA EN ACER GALVANITZAT I LACAT COLOR GRIS, AMB REGULADOR-CAPTADOR DE CABAL CONSTRUIT EN ACER SD I FIXACIO AMB TORNILLOS VISIBLES. DIMENSIONS 1000X125 MM. MARCA MADEL</t>
  </si>
  <si>
    <t>P-7</t>
  </si>
  <si>
    <t>BEMHAXXX</t>
  </si>
  <si>
    <t>REDUCCIÓ DE 677 A 600 MM PER ADAPTACIÓ VENTILADOR A CONDUCTE DE 600 MM</t>
  </si>
  <si>
    <t>BEMHAXXXX</t>
  </si>
  <si>
    <t>JUNTA ELASTICA</t>
  </si>
  <si>
    <t>BEMHAHXX</t>
  </si>
  <si>
    <t>BANCADA METÀLICA AMB POTES DE MIDES 1045 MM*1184 MM MODEL  PER MODEL REFREDADOR EC-18</t>
  </si>
  <si>
    <t>BEMHAH3X</t>
  </si>
  <si>
    <t>EC-18H REFREDADOR EVAPORATIU SORTIDA AIRE INFERIOR</t>
  </si>
  <si>
    <t>P-8</t>
  </si>
  <si>
    <t>A013H000</t>
  </si>
  <si>
    <t>AJUDANT ELECTRICISTA</t>
  </si>
  <si>
    <t>A012H000</t>
  </si>
  <si>
    <t>OFICIAL 1A ELECTRICISTA</t>
  </si>
  <si>
    <t>BGW2A200</t>
  </si>
  <si>
    <t>PART PROPORCIONAL D'ACCESSORIS PER A CANALS PLÀSTIQUES, D'AMPLÀRIA FINS A 110 MM</t>
  </si>
  <si>
    <t>BFPA1311</t>
  </si>
  <si>
    <t>CANAL DE PVC PER A TUBS, 30X 40 MM</t>
  </si>
  <si>
    <t>P-9</t>
  </si>
  <si>
    <t>A012D000</t>
  </si>
  <si>
    <t>OFICIAL 1A PINTOR</t>
  </si>
  <si>
    <t>A013M000</t>
  </si>
  <si>
    <t>A0140000</t>
  </si>
  <si>
    <t>PEÓN</t>
  </si>
  <si>
    <t>A013E000</t>
  </si>
  <si>
    <t>AJUDANT VIDRIER</t>
  </si>
  <si>
    <t>A013D000</t>
  </si>
  <si>
    <t>AJUDANT PINTOR</t>
  </si>
  <si>
    <t>A012M000</t>
  </si>
  <si>
    <t>A0135000</t>
  </si>
  <si>
    <t>A012E000</t>
  </si>
  <si>
    <t>OFICIAL 1A VIDRIER</t>
  </si>
  <si>
    <t>A0125000</t>
  </si>
  <si>
    <t>A0122000</t>
  </si>
  <si>
    <t>A0150000</t>
  </si>
  <si>
    <t>A013A000</t>
  </si>
  <si>
    <t>AJUDANT FUSTER</t>
  </si>
  <si>
    <t>A012A000</t>
  </si>
  <si>
    <t>OFICIAL 1A FUSTER</t>
  </si>
  <si>
    <t>P-10</t>
  </si>
  <si>
    <t>P-11</t>
  </si>
  <si>
    <t>P-12</t>
  </si>
  <si>
    <t>BVAL9C0X</t>
  </si>
  <si>
    <t xml:space="preserve">JORNADA MANTENIMENT </t>
  </si>
  <si>
    <t>P-13</t>
  </si>
  <si>
    <t>BD13UF04</t>
  </si>
  <si>
    <t>TUB PVC FLEXIBLE AMB ÀNIMA ESPIRAL RÍGIDA I PARETS LLISSES, SEGONS NORMA UNE-EN-ISO 3994, DE DN 40 MM</t>
  </si>
  <si>
    <t>BEGAA64B</t>
  </si>
  <si>
    <t>BOMBA DE CALOR PARTIDA D'EXPANSIÓ DIRECTA AMB CONDENSACIÓ PER AIRE, AMB UNA UNITAT INTERIOR DE TIPUS MURAL, POTÈNCIA FRIGORÍFICA NOMINAL DE 3.7 A 4.2 KW, POTÈNCIA CALORÍFICA NOMINAL DE 4.2 A 4.7 KW, AMB UNS COEFICIENTS D'EFICIÈNCIA ENERGÈTICA ESTACIONALS SEER DE 6.1 A 8.5 (A++) I SCOP DE 4.6 A 5.1 (A++) SEGONS REGLAMENTO (UE) 206/2012, ALIMENTACIÓ ELÈCTRICA MONOFÀSICA DE 230 V, MOTOR DE TIPUS DC INVERTER I COMPRESSOR HERMÈTIC ROTATIU, GAS REFRIGERANT R32, NIVELL DE POTÈNCIA ACÚSTICA SEGONS REGLAMENTO (UE) 206/2012, DE PREU SUPERIOR</t>
  </si>
  <si>
    <t>Altres</t>
  </si>
  <si>
    <t>BNM1XXX</t>
  </si>
  <si>
    <t>BOMBA RECOLLIDA CONDENSTATS SPLIT DE PARET</t>
  </si>
  <si>
    <t>Subtotal altres</t>
  </si>
  <si>
    <t>P-14</t>
  </si>
  <si>
    <t>BFPA1811</t>
  </si>
  <si>
    <t>CANAL DE PVC PER A TUBS, 60X 110 MM</t>
  </si>
  <si>
    <t>P-15</t>
  </si>
  <si>
    <t>BG415A9B</t>
  </si>
  <si>
    <t>INTERRUPTOR AUTOMÀTIC MAGNETOTÈRMIC DE 16 A D'INTENSITAT NOMINAL, TIPUS PIA CORBA C, BIPOLAR (2P), DE 6000 A DE PODER DE TALL SEGONS UNE-EN 60898, DE 2 MÒDULS DIN DE 18 MM D'AMPLÀRIA, PER A MUNTAR EN PERFIL DIN</t>
  </si>
  <si>
    <t>BGW41000</t>
  </si>
  <si>
    <t>PART PROPORCIONAL D'ACCESSORIS PER A INTERRUPTORS MAGNETOTÈRMICS</t>
  </si>
  <si>
    <t>P-16</t>
  </si>
  <si>
    <t>BG415A9C</t>
  </si>
  <si>
    <t>INTERRUPTOR AUTOMÀTIC MAGNETOTÈRMIC DE 20 A D'INTENSITAT NOMINAL, TIPUS PIA CORBA C, BIPOLAR (2P), DE 6000 A DE PODER DE TALL SEGONS UNE-EN 60898, DE 2 MÒDULS DIN DE 18 MM D'AMPLÀRIA, PER A MUNTAR EN PERFIL DIN</t>
  </si>
  <si>
    <t>P-17</t>
  </si>
  <si>
    <t>BG42439K</t>
  </si>
  <si>
    <t>INTERRUPTOR DIFERENCIAL DE LA CLASSE AC, GAMMA TERCIARI, DE 63 A D'INTENSITAT NOMINAL, BIPOLAR (2P), DE 0.3 A DE SENSIBILITAT, DE DESCONNEXIÓ FIX INSTANTANI, AMB BOTÓ DE TEST INCORPORAT I INDICADOR MECÀNIC DE DEFECTE, CONSTRUÏT SEGONS LES ESPECIFICACIONS DE LA NORMA UNE-EN 61008-1, DE 2 MÒDULS DIN DE 18 MM D'AMPLÀRIA, PER A MUNTAR EN PERFIL DIN</t>
  </si>
  <si>
    <t>BGW42000</t>
  </si>
  <si>
    <t>PART PROPORCIONAL D'ACCESSORIS PER A INTERRUPTORS DIFERENCIALS</t>
  </si>
  <si>
    <t>P-18</t>
  </si>
  <si>
    <t>BG8P100X</t>
  </si>
  <si>
    <t>LEGALITZACIÓ INSTAL.LACIÓ CLIMATITZACIÓ, AMB MEMÒRIA TÈCNICA DE DISSENY I TRÀMIS CANAL EMPRESA. ES FACILITARAN ELS PLANOLS EN CAD</t>
  </si>
  <si>
    <t>P-19</t>
  </si>
  <si>
    <t>BN3G5550</t>
  </si>
  <si>
    <t>VÀLVULA DE BOLA DE MATERIAL PLÀSTIC, SEGONS NORMA UNE-EN ISO 16135, MANUAL, PER A ENCOLAR, DE 2 VIES, DN 15 (PER A TUB DE 20 MM ), DE 16 BAR DE PRESSIÓ NOMINAL, COS I BOLA DE PVC-U, PORTAJUNTS A PRESSIÓ , TANCAMENT DE TEFLÓ PTFE I JUNTS D'ESTANQUEÏTAT DE CAUTXÚ FLUORAT FPM, ACCIONAMENT PER MANETA</t>
  </si>
  <si>
    <t>P-20</t>
  </si>
  <si>
    <t>P-21</t>
  </si>
  <si>
    <t>P-22</t>
  </si>
  <si>
    <t>A0F-000K</t>
  </si>
  <si>
    <t>P-23</t>
  </si>
  <si>
    <t>P-25</t>
  </si>
  <si>
    <t>B0A5-06VX</t>
  </si>
  <si>
    <t>CARGOL AUTOROSCANT AMB VOLANDERA</t>
  </si>
  <si>
    <t>B7JB-12X6</t>
  </si>
  <si>
    <t>PERFIL D'ESTANQUITAT PER A REMATS DE PLANXA D'ACER PLEGADA</t>
  </si>
  <si>
    <t>B0CHK-2OL9</t>
  </si>
  <si>
    <t>REMAT DE PLANXA D'ACER PLEGADA AMB ACABAT GALVANITZAT I PRELACAT, DE 0,8 MM DE GRUIX, 15 CM DE DESENVOLUPAMENT, COM A MÀXIM, AMB 2 PLECS, PER A MINVELL</t>
  </si>
  <si>
    <t>P-26</t>
  </si>
  <si>
    <t>B0CH1-1F9M</t>
  </si>
  <si>
    <t>PANELL SANDVITX AMB DUES PLANXES D'ACER GALVANITZAT EN CALENT I PRELACAT I AÏLLAMENT DE POLIISOCIANURAT (PIR) AMB PRESTACIONS AL FOC MILLORADES AMB UN GRUIX TOTAL DE 50 MM, AMB LA CARA EXTERIOR LLISA I LA CARA INTERIOR LLISA, COLOR ESTÀNDARD, DIFERENT DEL BLANC, GRUIX DE LES PLANXES (EXT/INT) 0.7/0,6 MM, JUNT LONGITUDINAL ENCADELLAT I SISTEMA DE FIXACIÓ OCULTA, PER A FAÇANES</t>
  </si>
  <si>
    <t>P-27</t>
  </si>
  <si>
    <t>B83A-H62H</t>
  </si>
  <si>
    <t>ESTRUCTURA DE SUPORT PER A PANNELLS COMPOSTOS D'ALUMINI DE 2000X1000 MM, FETA AMB PERFILS VERTICALS OMEGA D'ALUMINI 50X50 MM AMB ALES DE 30 MM I 1,6 MM DE GRUIX, ANCORATGES REGULABLES D'ALUMINI, ESTRUCTURA HORITZONTAL DE TUBS D'ALUMINI I FIXACIONS MECÀNIQUES PER A OBRA DE FÀBRICA</t>
  </si>
  <si>
    <t>P-28</t>
  </si>
  <si>
    <t>A0F-000V</t>
  </si>
  <si>
    <t>A01-FEP9</t>
  </si>
  <si>
    <t>B8ZM-0P35</t>
  </si>
  <si>
    <t>SEGELLADORA</t>
  </si>
  <si>
    <t>B896-HYAR</t>
  </si>
  <si>
    <t>PINTURA PLÀSTICA, PER A INTERIORS</t>
  </si>
  <si>
    <t>P-31</t>
  </si>
  <si>
    <t>BEZ4-1CJN</t>
  </si>
  <si>
    <t>GAS REFRIGERANT TIPUS R-407C O R-410A, PER A CIRCUITS REFRIGERANTS</t>
  </si>
  <si>
    <t>P-32</t>
  </si>
  <si>
    <t>BF52-34FK</t>
  </si>
  <si>
    <t>TUB DE COURE RECUIT, PREAÏLLAT I REVESTIT, PER A INSTAL·LACIONS FRIGORÍFIQUES, DOBLE, LÍNIA DE LÍQUID DE 3/8'' DE DIÀMETRE NOMINAL, 0,8 MM DE GRUIX I 7 MM DE GRUIX DE L'AÏLLAMENT I LÍNIA DE GAS DE 5/8'' DE DIÀMETRE NOMINAL, 0,8 MM DE GRUIX I 10 MM DE GRUIX DE L'AÏLLAMENT</t>
  </si>
  <si>
    <t>P-33</t>
  </si>
  <si>
    <t>BF52-34FP</t>
  </si>
  <si>
    <t>TUB DE COURE RECUIT, PREAÏLLAT I REVESTIT, PER A INSTAL·LACIONS FRIGORÍFIQUES, DOBLE, LÍNIA DE LÍQUID D'1/4'' DE DIÀMETRE NOMINAL, 0,8 MM DE GRUIX I 7 MM DE GRUIX DE L'AÏLLAMENT I LÍNIA DE GAS DE 1/2'' DE DIÀMETRE NOMINAL, 0,8 MM DE GRUIX I 10 MM DE GRUIX DE L'AÏLLAMENT</t>
  </si>
  <si>
    <t>P-34</t>
  </si>
  <si>
    <t>B0A1-07KK</t>
  </si>
  <si>
    <t>ABRAÇADORA PLÀSTICA, DE 20 MM DE DIÀMETRE INTERIOR</t>
  </si>
  <si>
    <t>BF90-1N7U</t>
  </si>
  <si>
    <t>TUB DE POLIETILÈ MULTICAPA DE DIÀMETRE 20X2 MM, AMB CAPA INTERIOR DE POLIETILÈ, ÀNIMA D'ALUMINI I PROTECCIÓ EXTERIOR DE POLIETILÈ, AMB UNA PRESSIÓ MÀXIMA DE SERVEI DE 12 BAR</t>
  </si>
  <si>
    <t>BFWF-09RV</t>
  </si>
  <si>
    <t>ACCESSORI PER A TUBS DE POLIETILÈ MULTICAPA, DE 20 MM DE DIÀMETRE NOMINAL EXTERIOR, METÀL·LIC, PER A CONNECTAR A PRESSIÓ</t>
  </si>
  <si>
    <t>P-35</t>
  </si>
  <si>
    <t>A01-FEPD</t>
  </si>
  <si>
    <t>A0F-000E</t>
  </si>
  <si>
    <t>BGW2-093L</t>
  </si>
  <si>
    <t>PART PROPORCIONAL D'ACCESSORIS DE CAIXA PER A QUADRE DE DISTRIBUCIÓ</t>
  </si>
  <si>
    <t>BG19-0C0M</t>
  </si>
  <si>
    <t>CAIXA PER A QUADRE DE DISTRIBUCIÓ, DE PLÀSTIC AMB PORTA, PER A TRES FILERES DE DIVUIT MÒDULS I PER A MUNTAR SUPERFICIALMENT</t>
  </si>
  <si>
    <t>P-36</t>
  </si>
  <si>
    <t>BG23-2IYE</t>
  </si>
  <si>
    <t>CANAL AÏLLANT SENSE HALÒGENS, AMB 1 TAPA PER A DISTRIBUCIÓ, DE 60X110 MM, AMB 4 COMPARTIMENTS COM A MÀXIM, DE COLOR BLANC</t>
  </si>
  <si>
    <t>BGW3-0AHF</t>
  </si>
  <si>
    <t>PART PROPORCIONAL D'ACCESSORIS PER A CANALS PLÀSTIQUES, D'AMPLÀRIA ENTRE 110 I 170 MM</t>
  </si>
  <si>
    <t>P-37</t>
  </si>
  <si>
    <t>BGWC-09N4</t>
  </si>
  <si>
    <t>PART PROPORCIONAL D'ACCESSORIS PER A TUBS RÍGIDS DE PVC</t>
  </si>
  <si>
    <t>BG2P-1KUD</t>
  </si>
  <si>
    <t>TUB RÍGID DE PLÀSTIC SENSE HALÒGENS, DE 32 MM DE DIÀMETRE NOMINAL, AÏLLANT I NO PROPAGADOR DE LA FLAMA, AMB UNA RESISTÈNCIA A L'IMPACTE DE 2 J, RESISTÈNCIA A COMPRESSIÓ DE 1250 N I UNA RIGIDESA DIELÈCTRICA DE 2000 V</t>
  </si>
  <si>
    <t>P-38</t>
  </si>
  <si>
    <t>BG33-G2VO</t>
  </si>
  <si>
    <t>CABLE AMB CONDUCTOR DE COURE DE TENSIÓ ASSIGNADA0,6/1 KV, DE DESIGNACIÓ RZ1-K (AS), CONSTRUCCIÓ SEGONS NORMA UNE 21123-4, TRIPOLAR, DE SECCIÓ 3X2,5 MM2, AMB COBERTA DEL CABLE DE POLIOLEFINES, CLASSE DE REACCIÓ AL FOC CCA-S1B, D1, A1 SEGONS LA NORMA UNE-EN 50575 AMB BAIXA EMISSIÓ FUMS</t>
  </si>
  <si>
    <t>P-39</t>
  </si>
  <si>
    <t>BUPNC001</t>
  </si>
  <si>
    <t>INCLOU RASES, REGATES, PASAMURS, FORATS, REFORÇOS, ANCLATGES I REMATS EN GENERAL. MATERIAL NECESSARI PER LA SEVA CORRECTA EXECUCIÓ.</t>
  </si>
  <si>
    <t>P-24</t>
  </si>
  <si>
    <t>Subtotal partida d'obra</t>
  </si>
  <si>
    <t>P-29</t>
  </si>
  <si>
    <t>P-30</t>
  </si>
  <si>
    <t>AMIDAMENTS</t>
  </si>
  <si>
    <t>N</t>
  </si>
  <si>
    <t>'01.01.01.001</t>
  </si>
  <si>
    <t>L</t>
  </si>
  <si>
    <t>Cala inspecció previ a enderroc</t>
  </si>
  <si>
    <t>'01.01.01.002</t>
  </si>
  <si>
    <t>REALITZACIÓ DE BANCADA DE SUPORT PER A LA INSTAL.LACIÓ DE REFREDADOR EVAPORATIU DE MIDES APROXIMADES 2,50X2,50X0,50 M  AMB PERFORACIÓ PER AL PAS DEL CONDUCTE EVAPORATIU REALITZAT MITJANÇANT LES SEGÜENTS OPERACIONS :
- DESMUNTATGE DE PECES DE PAVIMENT DE FORMIGÓ DE COBERTA , COL.LOCADES SOBRE PEUS DE PLÀSTIC , RETIRADA DE MALLA GEOTEXTIL ,DESMUNTATGE DE PLAQUES DE POLIESTIRÈ ESTRUÏT.  REALITZAT AMB MITJANS MANUALS I APLEC DEL MATERIAL PER A POSTERIOR APROFITAMENT. (6,25 M2)
- MUNTATGE I DESMUNTATGE D'APUNTALAMENT DE SOSTRE A UNA ALÇÀRIA &lt;= 5 M, AMB PUNTAL METÀL·LIC I TAULÓ ( 4M2)
- TALL EN SOSTRE SOBRE PRELLOSA DE FORMIGÓ ARMAT DE 6 A 8 CM DE FONDÀRIA, AMB DISC DE CARBORÚNDUM. (2,08 M2)
- ENDERROC DE SOSTRE INDUSTRIALITZAT DE FORMIGÓ ARMAT, A MÀ I AMB COMPRESSOR I CÀRREGA MANUAL DE RUNA SOBRE CAMIÓ O CONTENIDOR. (1.00 M2)
-REPARACIÓ DE PERIMETRE DE FORAT ENDERROCAT EN PRELLOSA DE FORMIGÓ ARMAT REALITZAT AMB MORTERS POLIMERICS DE REPARACIÓ ESTRUCTURAL D'ALTA RESISTÈNCIADONANT CONTINUITAT ALS POSIBLES ARMATS ATACONAT AMB MORTER POLIMÈRIC DE REPARACIÓ TIXOTRÒPIC I DE RETRACCIÓ CONTROLADA. ( 1 UD)
- PARET DE TANCAMENT RECOLZADA PER A REVESTIR DE GRUIX 14 CM, DE MAÓ CALAT R-20, DE 290X140X100 MM, PER A REVESTIR, CATEGORIA I, LD, SEGONS LA NORMA UNE-EN 771-1, COL·LOCAT AMB MORTER PER A RAM DE PALETA INDUSTRIALITZAT M 7.5 (7,5 N/MM2) DE DESIGNACIÓ (G) SEGONS NORMA UNE-EN 998-2. ( 6,30 M2)
-  ARREBOSSAT A BONA VISTA SOBRE PARAMENT VERTICAL EXTERIOR, A 3,00 M D'ALÇÀRIA, COM A MÀXIM, AMB MORTER MIXT 1:0,5:4, REMOLINAT I LLISCAT AMB CIMENT PÒRTLAND AMB FILLER CALCARI 32,5 R. (2,25 M2)
- SOLERA D'ENCADELLAT CERÀMIC DE 1100X300X40 MM, COL·LOCAT AMB MORTER MIXT 1:2:10, RECOLZADA SOBRE ENVANETS DE SOSTREMORT.(6,25 M2)
- ARMADURA PER A SOSTRES AMB ELEMENTS RESISTENTS AP500 SD AMB MALLA ELECTROSOLDADA DE BARRES CORRUGADES D'ACER ME 15X15 CM D:10-10 MM 6X2,2 M B500SD UNE-EN 10080. (6,25 M2)
- SOLERA DE FORMIGÓ HM-20/P / 20 / I DE CONSISTÈNCIA PLÀSTICA, GRANDÀRIA MÀXIMA DEL GRANULAT 20 MM, AMB &gt;= 200 KG/M3 DE CIMENT, APTE PER A CLASSE D'EXPOSICIÓ I, DE GRUIX 5 CM, ABOCAT DES DE CAMIÓ. (6,25 M2)
- MEMBRANA PER A IMPERMEABILITZACIÓ DE COBERTES PA-9 SEGONS UNE 104402 DE 4,8 KG/M2 D'UNA LÀMINA DE BETUM ASFÀLTIC MODIFICAT LBM (APP)-48-FP AMB ARMADURA DE FELTRE DE POLIÈSTER DE 180 G/M2, ADHERIDA EN CALENT, PRÈVIA IMPRIMACIÓ. INCLUS PART PRPORCIONAL DE REMATS,  REFORÇOS I SOLAPAMENTS. (10,5 M2)
-MUNTATGE DE PECES DE PAVIMENT DE FORMIGÓ DE COBERTA RETIRADES INCLOENT EL MUNTATGE DE PLAQUES DE POLIESTIRÈ ESTRUÏT, RECOL.LOCACIÓ DE  MALLA GEOTEXTIL I MUNTATGE DE PECES DE FORMIGÓ COL.LOCADES SOBRE PEUS DE PLÀSTIC. REALITZAT AMB  MITJANS MANUALS. (6,25M2)</t>
  </si>
  <si>
    <t>BIOCLIMATITZADORS</t>
  </si>
  <si>
    <t>'01.01.01.003</t>
  </si>
  <si>
    <t>Perimetre nova finestra</t>
  </si>
  <si>
    <t>'01.01.01.004</t>
  </si>
  <si>
    <t>Finestra nova</t>
  </si>
  <si>
    <t>'01.01.01.005</t>
  </si>
  <si>
    <t>Revestiment Fusta a adaptar</t>
  </si>
  <si>
    <t>'01.01.01.006</t>
  </si>
  <si>
    <t>Desmuntatge finestra vella</t>
  </si>
  <si>
    <t>'01.01.01.007</t>
  </si>
  <si>
    <t>'01.01.01.008</t>
  </si>
  <si>
    <t>paret despatx ( finestra )</t>
  </si>
  <si>
    <t>'01.01.01.009</t>
  </si>
  <si>
    <t>FAÇANA AMB DISPOSICIÓ DELS ELEMENTS VERTICAL, AMB PANELL SANDVITX AMB DUES PLANXES D'ACER GALVANITZAT EN CALENT I PRELACAT I AÏLLAMENT DE POLIISOCIANURAT (PIR) AMB PRESTACIONS AL FOC MILLORADES AMB UN GRUIX TOTAL DE 50 MM, AMB LA CARA EXTERIOR LLISA I LA CARA INTERIOR LLISA, COLOR ESTÀNDARD, DIFERENT DEL BLANC, GRUIX DE LES PLANXES (EXT/INT) 0.7/0,6 MM, JUNT LONGITUDINAL ENCADELLAT I SISTEMA DE FIXACIÓ OCULTA, PER A FAÇANES, COL·LOCAT
CRITERI D'AMIDAMENT: M2 DE SUPERFÍCIE AMIDADA SEGONS LES ESPECIFICACIONS DE LA DT.</t>
  </si>
  <si>
    <t>'01.01.01.010</t>
  </si>
  <si>
    <t>Remats peanyes</t>
  </si>
  <si>
    <t>Remats tancament</t>
  </si>
  <si>
    <t>'01.02.01.001</t>
  </si>
  <si>
    <t>SORTIDA VERTICAL  AULES 2-3 ANYS</t>
  </si>
  <si>
    <t>SORTIDA VERTICAL  AULES 1-2 ANYS</t>
  </si>
  <si>
    <t>SORTIDA VERTICAL  ESPAI FAMILIAR</t>
  </si>
  <si>
    <t>'01.02.01.002</t>
  </si>
  <si>
    <t>MERMES 25%</t>
  </si>
  <si>
    <t>'01.02.01.003</t>
  </si>
  <si>
    <t>AULA 1-2</t>
  </si>
  <si>
    <t>ESPAI FAMILIAR</t>
  </si>
  <si>
    <t>AULA 2-3</t>
  </si>
  <si>
    <t>'01.02.01.004</t>
  </si>
  <si>
    <t>AULA  2-3</t>
  </si>
  <si>
    <t>'01.02.01.005</t>
  </si>
  <si>
    <t>AULES 2-3 ( DE 550MM  A 400MM )</t>
  </si>
  <si>
    <t>'01.02.01.006</t>
  </si>
  <si>
    <t>SUM. I COL. DE REIXETA DE SIMPLE DEFLEXIÓ PER A CONDUCTES CIRCULARS AMB ALETES ORIENTABLES INDIVIDUALMENT I PARAL·LELES A LA DIMENSIÓ MENOR SÈRIE BMC+SD (T) M9006 DIM. 1000X125, CONSTRUÏDA EN ACER GALVANITZAT I ACABAT LACAT COLOR GRIS M9006 AMB REGULADOR-CAPTADOR D'AIRE, CONSTRUÏT EN ACER GALVANITZAT SD, FIXACIÓ AMB CARGOLS VISIBLES (T). 
MARCA MADEL.</t>
  </si>
  <si>
    <t>'01.02.02.001</t>
  </si>
  <si>
    <t>EVAPORADOR AULES 1-2</t>
  </si>
  <si>
    <t>EVAPORADOR AULES 2-3</t>
  </si>
  <si>
    <t>'01.02.02.002</t>
  </si>
  <si>
    <t>AULA 0-1</t>
  </si>
  <si>
    <t>'01.02.02.003</t>
  </si>
  <si>
    <t>SPLIT AULA 1-2</t>
  </si>
  <si>
    <t>SPLIT AULA 0-1</t>
  </si>
  <si>
    <t>DESPATX</t>
  </si>
  <si>
    <t>SALA PROFES</t>
  </si>
  <si>
    <t>'01.02.02.004</t>
  </si>
  <si>
    <t>DESPATX DIRECCIÓ 2,5 KW I SALA PROFESSORS 5KW</t>
  </si>
  <si>
    <t>'01.02.02.005</t>
  </si>
  <si>
    <t>CÀRREGA DE CIRCUIT REFRIGERANT DE GAS REFRIGERANT TIPUS R-407C O R-410A O R32
CRITERI D'AMIDAMENT: KG DE GAS INTRODUÏT AL CIRCUIT, AMIDAT SEGONS LES ESPECIFICACIONS DE LA DT.
VOLUM DE FLUID QUE REALMENT ADMET LA INSTAL·LACIÓ O EL COMPONENT, AMIDAT SEGONS LES ESPECIFICACIONS DE LA DT.</t>
  </si>
  <si>
    <t>'01.02.02.006</t>
  </si>
  <si>
    <t>AULA 1-2 ANYS</t>
  </si>
  <si>
    <t>AULA 0-1 ANYS</t>
  </si>
  <si>
    <t>'01.02.02.007</t>
  </si>
  <si>
    <t xml:space="preserve">DIRECCIÓ </t>
  </si>
  <si>
    <t>'01.02.03.001</t>
  </si>
  <si>
    <t>REFREDADORS</t>
  </si>
  <si>
    <t>A/A</t>
  </si>
  <si>
    <t>'01.02.03.002</t>
  </si>
  <si>
    <t>'01.02.03.003</t>
  </si>
  <si>
    <t>SPLITS</t>
  </si>
  <si>
    <t>'01.02.03.004</t>
  </si>
  <si>
    <t>EVAPORADOR  AULES 1-2</t>
  </si>
  <si>
    <t>PUJADA I COBERTA</t>
  </si>
  <si>
    <t>PLANTA BAIXA</t>
  </si>
  <si>
    <t>EVAPORADOR  AULES 2-3</t>
  </si>
  <si>
    <t>EVAPORADOR ESPAI FAMILIAR</t>
  </si>
  <si>
    <t>MULTISPLIT DESPATX I SALA PROFES</t>
  </si>
  <si>
    <t>'01.02.03.005</t>
  </si>
  <si>
    <t>'01.02.03.006</t>
  </si>
  <si>
    <t>ALIMENTACIÓ SPLIT AULA 1-2</t>
  </si>
  <si>
    <t>ALIMENTACIÓ REFREDADOR AULA 1-2</t>
  </si>
  <si>
    <t>ALIMENTACIÓ SPLIT AULA 0-1 I DESPATX</t>
  </si>
  <si>
    <t>ALIMENTACIÓ REFREDADOR ESPAI FAMILIAR</t>
  </si>
  <si>
    <t>ALIMENTACIÓ REFREDADOR AULA 2-3</t>
  </si>
  <si>
    <t>'01.02.03.007</t>
  </si>
  <si>
    <t>AMPLIACIO INSTAL.LACIÓ ELECTRICA</t>
  </si>
  <si>
    <t>'01.02.04.001</t>
  </si>
  <si>
    <t>REFREDADOR  AULES 1-2</t>
  </si>
  <si>
    <t>REFREDADOR AULES 2-3</t>
  </si>
  <si>
    <t>REFREDADOR ESPAI FAMILIAR</t>
  </si>
  <si>
    <t>'01.02.04.002</t>
  </si>
  <si>
    <t>REFREDADOR AULES1-2</t>
  </si>
  <si>
    <t>COBERTA</t>
  </si>
  <si>
    <t>'01.02.04.003</t>
  </si>
  <si>
    <t>REFREDADORA ESPAI FAMILIAR</t>
  </si>
  <si>
    <t>'01.02.05.003</t>
  </si>
  <si>
    <t>JORNADES FEINA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</si>
</sst>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numFmt numFmtId="165" formatCode="###,###,##0.000"/>
    <numFmt numFmtId="166" formatCode="###,###,##0.00000"/>
  </numFmts>
  <fonts count="12" x14ac:knownFonts="1">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
      <sz val="10"/>
      <color rgb="FF000000"/>
      <name val="Calibri"/>
      <family val="2"/>
    </font>
    <font>
      <b/>
      <sz val="10"/>
      <color rgb="FF000000"/>
      <name val="Calibri"/>
      <family val="2"/>
    </font>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s>
  <fills count="5">
    <fill>
      <patternFill patternType="none"/>
    </fill>
    <fill>
      <patternFill patternType="gray125"/>
    </fill>
    <fill>
      <patternFill patternType="solid">
        <fgColor rgb="FF99CCFF"/>
        <bgColor rgb="FF99CCFF"/>
      </patternFill>
    </fill>
    <fill>
      <patternFill patternType="solid">
        <fgColor rgb="FFC0C0C0"/>
        <bgColor rgb="FFC0C0C0"/>
      </patternFill>
    </fill>
    <fill>
      <patternFill patternType="solid">
        <fgColor rgb="FFFFFFCC"/>
        <bgColor rgb="FFFFFFCC"/>
      </patternFill>
    </fill>
  </fills>
  <borders count="3">
    <border>
      <left/>
      <right/>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s>
  <cellStyleXfs count="1">
    <xf numFmtId="0" fontId="0" fillId="0" borderId="0" applyNumberFormat="0" applyBorder="0" applyAlignment="0"/>
  </cellStyleXfs>
  <cellXfs count="49">
    <xf numFmtId="0" fontId="0" fillId="0" borderId="0" xfId="0" applyFill="1" applyProtection="1"/>
    <xf numFmtId="165" fontId="1" fillId="4" borderId="0" xfId="0" applyNumberFormat="1" applyFont="1" applyFill="1" applyAlignment="1" applyProtection="1">
      <alignment vertical="top"/>
      <protection locked="0"/>
    </xf>
    <xf numFmtId="164" fontId="1" fillId="4" borderId="0" xfId="0" applyNumberFormat="1" applyFont="1" applyFill="1" applyAlignment="1" applyProtection="1">
      <alignment vertical="top"/>
      <protection locked="0"/>
    </xf>
    <xf numFmtId="0" fontId="3" fillId="3" borderId="0" xfId="0" applyFont="1" applyFill="1" applyAlignment="1" applyProtection="1">
      <alignment horizontal="right" vertical="top"/>
    </xf>
    <xf numFmtId="0" fontId="0" fillId="2" borderId="0" xfId="0" applyFill="1" applyAlignment="1" applyProtection="1">
      <alignment vertical="top"/>
    </xf>
    <xf numFmtId="0" fontId="4" fillId="0" borderId="0" xfId="0" applyFont="1" applyFill="1" applyAlignment="1" applyProtection="1">
      <alignment wrapText="1"/>
    </xf>
    <xf numFmtId="0" fontId="3" fillId="0" borderId="0" xfId="0" applyFont="1" applyFill="1" applyAlignment="1" applyProtection="1">
      <alignment wrapText="1"/>
    </xf>
    <xf numFmtId="0" fontId="1" fillId="0" borderId="0" xfId="0" applyFont="1" applyFill="1" applyProtection="1"/>
    <xf numFmtId="0" fontId="0" fillId="2" borderId="0" xfId="0" applyFill="1" applyProtection="1"/>
    <xf numFmtId="0" fontId="2" fillId="2" borderId="0" xfId="0" applyFont="1" applyFill="1" applyAlignment="1" applyProtection="1">
      <alignment horizontal="center"/>
    </xf>
    <xf numFmtId="0" fontId="3" fillId="0" borderId="0" xfId="0" applyFont="1" applyFill="1" applyProtection="1"/>
    <xf numFmtId="49" fontId="3" fillId="0" borderId="0" xfId="0" applyNumberFormat="1" applyFont="1" applyFill="1" applyProtection="1"/>
    <xf numFmtId="49" fontId="1" fillId="0" borderId="0" xfId="0" applyNumberFormat="1" applyFont="1" applyFill="1" applyProtection="1"/>
    <xf numFmtId="0" fontId="1" fillId="0" borderId="0" xfId="0" applyFont="1" applyFill="1" applyAlignment="1" applyProtection="1">
      <alignment wrapText="1"/>
    </xf>
    <xf numFmtId="0" fontId="4" fillId="0" borderId="0" xfId="0" applyFont="1" applyFill="1" applyProtection="1"/>
    <xf numFmtId="0" fontId="6" fillId="2" borderId="0" xfId="0" applyFont="1" applyFill="1" applyProtection="1"/>
    <xf numFmtId="0" fontId="3" fillId="3" borderId="0" xfId="0" applyFont="1" applyFill="1" applyAlignment="1" applyProtection="1">
      <alignment horizontal="center"/>
    </xf>
    <xf numFmtId="0" fontId="4" fillId="0" borderId="0" xfId="0" applyFont="1" applyFill="1" applyAlignment="1" applyProtection="1">
      <alignment vertical="top"/>
    </xf>
    <xf numFmtId="0" fontId="0" fillId="0" borderId="0" xfId="0" applyFill="1" applyAlignment="1" applyProtection="1">
      <alignment vertical="top"/>
    </xf>
    <xf numFmtId="165" fontId="4" fillId="0" borderId="0" xfId="0" applyNumberFormat="1" applyFont="1" applyFill="1" applyAlignment="1" applyProtection="1">
      <alignment horizontal="center" vertical="top"/>
    </xf>
    <xf numFmtId="164" fontId="4" fillId="4" borderId="0" xfId="0" applyNumberFormat="1" applyFont="1" applyFill="1" applyAlignment="1" applyProtection="1">
      <alignment vertical="top"/>
      <protection locked="0"/>
    </xf>
    <xf numFmtId="165" fontId="0" fillId="4" borderId="0" xfId="0" applyNumberFormat="1" applyFill="1" applyProtection="1">
      <protection locked="0"/>
    </xf>
    <xf numFmtId="166" fontId="0" fillId="4" borderId="0" xfId="0" applyNumberFormat="1" applyFill="1" applyProtection="1">
      <protection locked="0"/>
    </xf>
    <xf numFmtId="166" fontId="0" fillId="0" borderId="0" xfId="0" applyNumberFormat="1" applyFill="1" applyProtection="1"/>
    <xf numFmtId="0" fontId="0" fillId="4" borderId="0" xfId="0" applyFill="1" applyProtection="1">
      <protection locked="0"/>
    </xf>
    <xf numFmtId="0" fontId="0" fillId="0" borderId="0" xfId="0" applyFill="1" applyAlignment="1" applyProtection="1">
      <alignment horizontal="right"/>
    </xf>
    <xf numFmtId="166" fontId="0" fillId="4" borderId="1" xfId="0" applyNumberFormat="1" applyFill="1" applyBorder="1" applyProtection="1">
      <protection locked="0"/>
    </xf>
    <xf numFmtId="0" fontId="0" fillId="0" borderId="0" xfId="0" applyFill="1" applyAlignment="1" applyProtection="1">
      <alignment wrapText="1"/>
    </xf>
    <xf numFmtId="0" fontId="10" fillId="0" borderId="0" xfId="0" applyFont="1" applyFill="1" applyProtection="1"/>
    <xf numFmtId="49" fontId="10" fillId="0" borderId="0" xfId="0" applyNumberFormat="1" applyFont="1" applyFill="1" applyProtection="1"/>
    <xf numFmtId="49" fontId="11" fillId="0" borderId="0" xfId="0" applyNumberFormat="1" applyFont="1" applyFill="1" applyAlignment="1" applyProtection="1">
      <alignment vertical="top"/>
    </xf>
    <xf numFmtId="0" fontId="11" fillId="0" borderId="0" xfId="0" applyFont="1" applyFill="1" applyAlignment="1" applyProtection="1">
      <alignment vertical="top"/>
    </xf>
    <xf numFmtId="165" fontId="11" fillId="4" borderId="0" xfId="0" applyNumberFormat="1" applyFont="1" applyFill="1" applyAlignment="1" applyProtection="1">
      <alignment vertical="top"/>
      <protection locked="0"/>
    </xf>
    <xf numFmtId="165" fontId="7" fillId="4" borderId="0" xfId="0" applyNumberFormat="1" applyFont="1" applyFill="1" applyProtection="1">
      <protection locked="0"/>
    </xf>
    <xf numFmtId="165" fontId="7" fillId="4" borderId="2" xfId="0" applyNumberFormat="1" applyFont="1" applyFill="1" applyBorder="1" applyProtection="1">
      <protection locked="0"/>
    </xf>
    <xf numFmtId="164" fontId="1" fillId="0" borderId="0" xfId="0" applyNumberFormat="1" applyFont="1" applyFill="1" applyAlignment="1" applyProtection="1">
      <alignment vertical="top"/>
    </xf>
    <xf numFmtId="0" fontId="3" fillId="0" borderId="0" xfId="0" applyFont="1" applyFill="1" applyAlignment="1" applyProtection="1">
      <alignment vertical="top"/>
    </xf>
    <xf numFmtId="164" fontId="3" fillId="0" borderId="0" xfId="0" applyNumberFormat="1" applyFont="1" applyFill="1" applyAlignment="1" applyProtection="1">
      <alignment vertical="top"/>
    </xf>
    <xf numFmtId="164" fontId="4" fillId="0" borderId="0" xfId="0" applyNumberFormat="1" applyFont="1" applyFill="1" applyAlignment="1" applyProtection="1">
      <alignment vertical="top"/>
    </xf>
    <xf numFmtId="0" fontId="1" fillId="0" borderId="0" xfId="0" applyFont="1" applyFill="1" applyProtection="1"/>
    <xf numFmtId="0" fontId="0" fillId="0" borderId="0" xfId="0" applyFill="1" applyAlignment="1" applyProtection="1">
      <alignment horizontal="justify" vertical="top" wrapText="1"/>
    </xf>
    <xf numFmtId="0" fontId="0" fillId="0" borderId="0" xfId="0" applyFill="1" applyAlignment="1" applyProtection="1">
      <alignment vertical="top"/>
    </xf>
    <xf numFmtId="165" fontId="4" fillId="4" borderId="0" xfId="0" applyNumberFormat="1" applyFont="1" applyFill="1" applyAlignment="1" applyProtection="1">
      <alignment horizontal="left" vertical="top"/>
      <protection locked="0"/>
    </xf>
    <xf numFmtId="0" fontId="0" fillId="4" borderId="0" xfId="0" applyFill="1" applyAlignment="1" applyProtection="1">
      <alignment vertical="top"/>
      <protection locked="0"/>
    </xf>
    <xf numFmtId="0" fontId="5" fillId="0" borderId="0" xfId="0" applyFont="1" applyFill="1" applyProtection="1"/>
    <xf numFmtId="0" fontId="2" fillId="2" borderId="0" xfId="0" applyFont="1" applyFill="1" applyAlignment="1" applyProtection="1">
      <alignment horizontal="center"/>
    </xf>
    <xf numFmtId="0" fontId="11" fillId="0" borderId="0" xfId="0" applyFont="1" applyFill="1" applyAlignment="1" applyProtection="1">
      <alignment horizontal="justify" vertical="top" wrapText="1"/>
    </xf>
    <xf numFmtId="0" fontId="8" fillId="0" borderId="0" xfId="0" applyFont="1" applyFill="1" applyProtection="1"/>
    <xf numFmtId="0" fontId="9" fillId="2" borderId="0" xfId="0" applyFont="1" applyFill="1" applyAlignment="1" applyProtection="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tabSelected="1" workbookViewId="0">
      <pane ySplit="8" topLeftCell="A90" activePane="bottomLeft" state="frozenSplit"/>
      <selection pane="bottomLeft" activeCell="H104" sqref="H104"/>
    </sheetView>
  </sheetViews>
  <sheetFormatPr baseColWidth="10" defaultColWidth="9.140625" defaultRowHeight="15" x14ac:dyDescent="0.25"/>
  <cols>
    <col min="1" max="1" width="7.28515625" bestFit="1" customWidth="1"/>
    <col min="2" max="2" width="3.42578125" customWidth="1"/>
    <col min="3" max="3" width="11.42578125" bestFit="1" customWidth="1"/>
    <col min="4" max="4" width="3.28515625" bestFit="1" customWidth="1"/>
    <col min="5" max="5" width="60" customWidth="1"/>
    <col min="6" max="6" width="7" style="18" bestFit="1" customWidth="1"/>
    <col min="7" max="7" width="12.7109375" style="18" customWidth="1"/>
    <col min="8" max="8" width="13.7109375" style="18" customWidth="1"/>
  </cols>
  <sheetData>
    <row r="1" spans="1:8" x14ac:dyDescent="0.25">
      <c r="E1" s="39" t="s">
        <v>0</v>
      </c>
      <c r="F1" s="39" t="s">
        <v>0</v>
      </c>
      <c r="G1" s="39" t="s">
        <v>0</v>
      </c>
      <c r="H1" s="39" t="s">
        <v>0</v>
      </c>
    </row>
    <row r="2" spans="1:8" x14ac:dyDescent="0.25">
      <c r="E2" s="39"/>
      <c r="F2" s="39"/>
      <c r="G2" s="39"/>
      <c r="H2" s="39"/>
    </row>
    <row r="3" spans="1:8" x14ac:dyDescent="0.25">
      <c r="E3" s="39"/>
      <c r="F3" s="39"/>
      <c r="G3" s="39"/>
      <c r="H3" s="39"/>
    </row>
    <row r="4" spans="1:8" x14ac:dyDescent="0.25">
      <c r="E4" s="39"/>
      <c r="F4" s="39"/>
      <c r="G4" s="39"/>
      <c r="H4" s="39"/>
    </row>
    <row r="6" spans="1:8" ht="18.75" x14ac:dyDescent="0.3">
      <c r="C6" s="8"/>
      <c r="D6" s="8"/>
      <c r="E6" s="9" t="s">
        <v>1</v>
      </c>
      <c r="F6" s="4"/>
      <c r="G6" s="4"/>
      <c r="H6" s="4"/>
    </row>
    <row r="8" spans="1:8" x14ac:dyDescent="0.25">
      <c r="F8" s="3" t="s">
        <v>2</v>
      </c>
      <c r="G8" s="3" t="s">
        <v>3</v>
      </c>
      <c r="H8" s="3" t="s">
        <v>4</v>
      </c>
    </row>
    <row r="10" spans="1:8" x14ac:dyDescent="0.25">
      <c r="C10" s="10" t="s">
        <v>5</v>
      </c>
      <c r="D10" s="11" t="s">
        <v>6</v>
      </c>
      <c r="E10" s="10" t="s">
        <v>7</v>
      </c>
    </row>
    <row r="11" spans="1:8" x14ac:dyDescent="0.25">
      <c r="C11" s="10" t="s">
        <v>8</v>
      </c>
      <c r="D11" s="11" t="s">
        <v>6</v>
      </c>
      <c r="E11" s="10" t="s">
        <v>9</v>
      </c>
    </row>
    <row r="12" spans="1:8" x14ac:dyDescent="0.25">
      <c r="C12" s="10" t="s">
        <v>10</v>
      </c>
      <c r="D12" s="11" t="s">
        <v>6</v>
      </c>
      <c r="E12" s="10" t="s">
        <v>9</v>
      </c>
    </row>
    <row r="14" spans="1:8" ht="34.5" x14ac:dyDescent="0.25">
      <c r="A14" s="12" t="s">
        <v>11</v>
      </c>
      <c r="B14" s="7">
        <v>1</v>
      </c>
      <c r="C14" s="12" t="s">
        <v>12</v>
      </c>
      <c r="D14" s="12" t="s">
        <v>13</v>
      </c>
      <c r="E14" s="13" t="s">
        <v>14</v>
      </c>
      <c r="F14" s="2">
        <v>24.65</v>
      </c>
      <c r="G14" s="1">
        <v>1</v>
      </c>
      <c r="H14" s="35">
        <f t="shared" ref="H14:H23" si="0">ROUND(ROUND(F14,2)*ROUND(G14,3),2)</f>
        <v>24.65</v>
      </c>
    </row>
    <row r="15" spans="1:8" ht="409.6" x14ac:dyDescent="0.25">
      <c r="A15" s="12" t="s">
        <v>11</v>
      </c>
      <c r="B15" s="7">
        <v>2</v>
      </c>
      <c r="C15" s="12" t="s">
        <v>15</v>
      </c>
      <c r="D15" s="12" t="s">
        <v>16</v>
      </c>
      <c r="E15" s="13" t="s">
        <v>17</v>
      </c>
      <c r="F15" s="2">
        <v>1489.55</v>
      </c>
      <c r="G15" s="1">
        <v>3</v>
      </c>
      <c r="H15" s="35">
        <f t="shared" si="0"/>
        <v>4468.6499999999996</v>
      </c>
    </row>
    <row r="16" spans="1:8" ht="23.25" x14ac:dyDescent="0.25">
      <c r="A16" s="12" t="s">
        <v>11</v>
      </c>
      <c r="B16" s="7">
        <v>3</v>
      </c>
      <c r="C16" s="12" t="s">
        <v>18</v>
      </c>
      <c r="D16" s="12" t="s">
        <v>19</v>
      </c>
      <c r="E16" s="13" t="s">
        <v>20</v>
      </c>
      <c r="F16" s="2">
        <v>8.76</v>
      </c>
      <c r="G16" s="1">
        <v>5.2</v>
      </c>
      <c r="H16" s="35">
        <f t="shared" si="0"/>
        <v>45.55</v>
      </c>
    </row>
    <row r="17" spans="1:8" ht="79.5" x14ac:dyDescent="0.25">
      <c r="A17" s="12" t="s">
        <v>11</v>
      </c>
      <c r="B17" s="7">
        <v>4</v>
      </c>
      <c r="C17" s="12" t="s">
        <v>21</v>
      </c>
      <c r="D17" s="12" t="s">
        <v>13</v>
      </c>
      <c r="E17" s="13" t="s">
        <v>22</v>
      </c>
      <c r="F17" s="2">
        <v>593.67999999999995</v>
      </c>
      <c r="G17" s="1">
        <v>1</v>
      </c>
      <c r="H17" s="35">
        <f t="shared" si="0"/>
        <v>593.67999999999995</v>
      </c>
    </row>
    <row r="18" spans="1:8" ht="34.5" x14ac:dyDescent="0.25">
      <c r="A18" s="12" t="s">
        <v>11</v>
      </c>
      <c r="B18" s="7">
        <v>5</v>
      </c>
      <c r="C18" s="12" t="s">
        <v>23</v>
      </c>
      <c r="D18" s="12" t="s">
        <v>24</v>
      </c>
      <c r="E18" s="13" t="s">
        <v>25</v>
      </c>
      <c r="F18" s="2">
        <v>48.8</v>
      </c>
      <c r="G18" s="1">
        <v>4.5</v>
      </c>
      <c r="H18" s="35">
        <f t="shared" si="0"/>
        <v>219.6</v>
      </c>
    </row>
    <row r="19" spans="1:8" ht="45.75" x14ac:dyDescent="0.25">
      <c r="A19" s="12" t="s">
        <v>11</v>
      </c>
      <c r="B19" s="7">
        <v>6</v>
      </c>
      <c r="C19" s="12" t="s">
        <v>26</v>
      </c>
      <c r="D19" s="12" t="s">
        <v>13</v>
      </c>
      <c r="E19" s="13" t="s">
        <v>27</v>
      </c>
      <c r="F19" s="2">
        <v>35.72</v>
      </c>
      <c r="G19" s="1">
        <v>1</v>
      </c>
      <c r="H19" s="35">
        <f t="shared" si="0"/>
        <v>35.72</v>
      </c>
    </row>
    <row r="20" spans="1:8" ht="68.25" x14ac:dyDescent="0.25">
      <c r="A20" s="12" t="s">
        <v>11</v>
      </c>
      <c r="B20" s="7">
        <v>7</v>
      </c>
      <c r="C20" s="12" t="s">
        <v>28</v>
      </c>
      <c r="D20" s="12" t="s">
        <v>24</v>
      </c>
      <c r="E20" s="13" t="s">
        <v>29</v>
      </c>
      <c r="F20" s="2">
        <v>83.73</v>
      </c>
      <c r="G20" s="1">
        <v>4.5</v>
      </c>
      <c r="H20" s="35">
        <f t="shared" si="0"/>
        <v>376.79</v>
      </c>
    </row>
    <row r="21" spans="1:8" ht="23.25" x14ac:dyDescent="0.25">
      <c r="A21" s="12" t="s">
        <v>11</v>
      </c>
      <c r="B21" s="7">
        <v>8</v>
      </c>
      <c r="C21" s="12" t="s">
        <v>30</v>
      </c>
      <c r="D21" s="12" t="s">
        <v>24</v>
      </c>
      <c r="E21" s="13" t="s">
        <v>31</v>
      </c>
      <c r="F21" s="2">
        <v>5.38</v>
      </c>
      <c r="G21" s="1">
        <v>11.25</v>
      </c>
      <c r="H21" s="35">
        <f t="shared" si="0"/>
        <v>60.53</v>
      </c>
    </row>
    <row r="22" spans="1:8" ht="90.75" x14ac:dyDescent="0.25">
      <c r="A22" s="12" t="s">
        <v>11</v>
      </c>
      <c r="B22" s="7">
        <v>9</v>
      </c>
      <c r="C22" s="12" t="s">
        <v>32</v>
      </c>
      <c r="D22" s="12" t="s">
        <v>24</v>
      </c>
      <c r="E22" s="13" t="s">
        <v>33</v>
      </c>
      <c r="F22" s="2">
        <v>52.94</v>
      </c>
      <c r="G22" s="1">
        <v>63</v>
      </c>
      <c r="H22" s="35">
        <f t="shared" si="0"/>
        <v>3335.22</v>
      </c>
    </row>
    <row r="23" spans="1:8" ht="45.75" x14ac:dyDescent="0.25">
      <c r="A23" s="12" t="s">
        <v>11</v>
      </c>
      <c r="B23" s="7">
        <v>10</v>
      </c>
      <c r="C23" s="12" t="s">
        <v>34</v>
      </c>
      <c r="D23" s="12" t="s">
        <v>19</v>
      </c>
      <c r="E23" s="13" t="s">
        <v>35</v>
      </c>
      <c r="F23" s="2">
        <v>20.84</v>
      </c>
      <c r="G23" s="1">
        <v>60.9</v>
      </c>
      <c r="H23" s="35">
        <f t="shared" si="0"/>
        <v>1269.1600000000001</v>
      </c>
    </row>
    <row r="24" spans="1:8" x14ac:dyDescent="0.25">
      <c r="E24" s="6" t="s">
        <v>36</v>
      </c>
      <c r="F24" s="36"/>
      <c r="G24" s="36"/>
      <c r="H24" s="37">
        <f>SUM(H14:H23)</f>
        <v>10429.549999999999</v>
      </c>
    </row>
    <row r="25" spans="1:8" x14ac:dyDescent="0.25">
      <c r="E25" s="27"/>
    </row>
    <row r="26" spans="1:8" x14ac:dyDescent="0.25">
      <c r="C26" s="10" t="s">
        <v>5</v>
      </c>
      <c r="D26" s="11" t="s">
        <v>6</v>
      </c>
      <c r="E26" s="6" t="s">
        <v>7</v>
      </c>
    </row>
    <row r="27" spans="1:8" x14ac:dyDescent="0.25">
      <c r="C27" s="10" t="s">
        <v>8</v>
      </c>
      <c r="D27" s="11" t="s">
        <v>37</v>
      </c>
      <c r="E27" s="6" t="s">
        <v>38</v>
      </c>
    </row>
    <row r="28" spans="1:8" x14ac:dyDescent="0.25">
      <c r="C28" s="10" t="s">
        <v>10</v>
      </c>
      <c r="D28" s="11" t="s">
        <v>6</v>
      </c>
      <c r="E28" s="6" t="s">
        <v>39</v>
      </c>
    </row>
    <row r="29" spans="1:8" x14ac:dyDescent="0.25">
      <c r="E29" s="27"/>
    </row>
    <row r="30" spans="1:8" ht="34.5" x14ac:dyDescent="0.25">
      <c r="A30" s="12" t="s">
        <v>40</v>
      </c>
      <c r="B30" s="7">
        <v>1</v>
      </c>
      <c r="C30" s="12" t="s">
        <v>41</v>
      </c>
      <c r="D30" s="12" t="s">
        <v>24</v>
      </c>
      <c r="E30" s="13" t="s">
        <v>42</v>
      </c>
      <c r="F30" s="2">
        <v>49.42</v>
      </c>
      <c r="G30" s="1">
        <v>13.2</v>
      </c>
      <c r="H30" s="35">
        <f t="shared" ref="H30:H35" si="1">ROUND(ROUND(F30,2)*ROUND(G30,3),2)</f>
        <v>652.34</v>
      </c>
    </row>
    <row r="31" spans="1:8" ht="45.75" x14ac:dyDescent="0.25">
      <c r="A31" s="12" t="s">
        <v>40</v>
      </c>
      <c r="B31" s="7">
        <v>2</v>
      </c>
      <c r="C31" s="12" t="s">
        <v>43</v>
      </c>
      <c r="D31" s="12" t="s">
        <v>24</v>
      </c>
      <c r="E31" s="13" t="s">
        <v>44</v>
      </c>
      <c r="F31" s="2">
        <v>8.34</v>
      </c>
      <c r="G31" s="1">
        <v>16.5</v>
      </c>
      <c r="H31" s="35">
        <f t="shared" si="1"/>
        <v>137.61000000000001</v>
      </c>
    </row>
    <row r="32" spans="1:8" ht="45.75" x14ac:dyDescent="0.25">
      <c r="A32" s="12" t="s">
        <v>40</v>
      </c>
      <c r="B32" s="7">
        <v>3</v>
      </c>
      <c r="C32" s="12" t="s">
        <v>45</v>
      </c>
      <c r="D32" s="12" t="s">
        <v>19</v>
      </c>
      <c r="E32" s="13" t="s">
        <v>46</v>
      </c>
      <c r="F32" s="2">
        <v>169.71</v>
      </c>
      <c r="G32" s="1">
        <v>30</v>
      </c>
      <c r="H32" s="35">
        <f t="shared" si="1"/>
        <v>5091.3</v>
      </c>
    </row>
    <row r="33" spans="1:8" ht="45.75" x14ac:dyDescent="0.25">
      <c r="A33" s="12" t="s">
        <v>40</v>
      </c>
      <c r="B33" s="7">
        <v>4</v>
      </c>
      <c r="C33" s="12" t="s">
        <v>47</v>
      </c>
      <c r="D33" s="12" t="s">
        <v>19</v>
      </c>
      <c r="E33" s="13" t="s">
        <v>48</v>
      </c>
      <c r="F33" s="2">
        <v>146.61000000000001</v>
      </c>
      <c r="G33" s="1">
        <v>5</v>
      </c>
      <c r="H33" s="35">
        <f t="shared" si="1"/>
        <v>733.05</v>
      </c>
    </row>
    <row r="34" spans="1:8" ht="23.25" x14ac:dyDescent="0.25">
      <c r="A34" s="12" t="s">
        <v>40</v>
      </c>
      <c r="B34" s="7">
        <v>5</v>
      </c>
      <c r="C34" s="12" t="s">
        <v>49</v>
      </c>
      <c r="D34" s="12" t="s">
        <v>13</v>
      </c>
      <c r="E34" s="13" t="s">
        <v>50</v>
      </c>
      <c r="F34" s="2">
        <v>91.91</v>
      </c>
      <c r="G34" s="1">
        <v>1</v>
      </c>
      <c r="H34" s="35">
        <f t="shared" si="1"/>
        <v>91.91</v>
      </c>
    </row>
    <row r="35" spans="1:8" ht="68.25" x14ac:dyDescent="0.25">
      <c r="A35" s="12" t="s">
        <v>40</v>
      </c>
      <c r="B35" s="7">
        <v>6</v>
      </c>
      <c r="C35" s="12" t="s">
        <v>51</v>
      </c>
      <c r="D35" s="12" t="s">
        <v>13</v>
      </c>
      <c r="E35" s="13" t="s">
        <v>52</v>
      </c>
      <c r="F35" s="2">
        <v>102.93</v>
      </c>
      <c r="G35" s="1">
        <v>21</v>
      </c>
      <c r="H35" s="35">
        <f t="shared" si="1"/>
        <v>2161.5300000000002</v>
      </c>
    </row>
    <row r="36" spans="1:8" x14ac:dyDescent="0.25">
      <c r="E36" s="6" t="s">
        <v>36</v>
      </c>
      <c r="F36" s="36"/>
      <c r="G36" s="36"/>
      <c r="H36" s="37">
        <f>SUM(H30:H35)</f>
        <v>8867.74</v>
      </c>
    </row>
    <row r="37" spans="1:8" x14ac:dyDescent="0.25">
      <c r="E37" s="27"/>
    </row>
    <row r="38" spans="1:8" x14ac:dyDescent="0.25">
      <c r="C38" s="10" t="s">
        <v>5</v>
      </c>
      <c r="D38" s="11" t="s">
        <v>6</v>
      </c>
      <c r="E38" s="6" t="s">
        <v>7</v>
      </c>
    </row>
    <row r="39" spans="1:8" x14ac:dyDescent="0.25">
      <c r="C39" s="10" t="s">
        <v>8</v>
      </c>
      <c r="D39" s="11" t="s">
        <v>37</v>
      </c>
      <c r="E39" s="6" t="s">
        <v>38</v>
      </c>
    </row>
    <row r="40" spans="1:8" x14ac:dyDescent="0.25">
      <c r="C40" s="10" t="s">
        <v>10</v>
      </c>
      <c r="D40" s="11" t="s">
        <v>37</v>
      </c>
      <c r="E40" s="6" t="s">
        <v>53</v>
      </c>
    </row>
    <row r="41" spans="1:8" x14ac:dyDescent="0.25">
      <c r="E41" s="27"/>
    </row>
    <row r="42" spans="1:8" ht="180.75" x14ac:dyDescent="0.25">
      <c r="A42" s="12" t="s">
        <v>54</v>
      </c>
      <c r="B42" s="7">
        <v>1</v>
      </c>
      <c r="C42" s="12" t="s">
        <v>55</v>
      </c>
      <c r="D42" s="12" t="s">
        <v>13</v>
      </c>
      <c r="E42" s="13" t="s">
        <v>56</v>
      </c>
      <c r="F42" s="2">
        <v>2462.4699999999998</v>
      </c>
      <c r="G42" s="1">
        <v>3</v>
      </c>
      <c r="H42" s="35">
        <f t="shared" ref="H42:H48" si="2">ROUND(ROUND(F42,2)*ROUND(G42,3),2)</f>
        <v>7387.41</v>
      </c>
    </row>
    <row r="43" spans="1:8" ht="113.25" x14ac:dyDescent="0.25">
      <c r="A43" s="12" t="s">
        <v>54</v>
      </c>
      <c r="B43" s="7">
        <v>2</v>
      </c>
      <c r="C43" s="12" t="s">
        <v>57</v>
      </c>
      <c r="D43" s="12" t="s">
        <v>13</v>
      </c>
      <c r="E43" s="13" t="s">
        <v>58</v>
      </c>
      <c r="F43" s="2">
        <v>1478.01</v>
      </c>
      <c r="G43" s="1">
        <v>2</v>
      </c>
      <c r="H43" s="35">
        <f t="shared" si="2"/>
        <v>2956.02</v>
      </c>
    </row>
    <row r="44" spans="1:8" x14ac:dyDescent="0.25">
      <c r="A44" s="12" t="s">
        <v>54</v>
      </c>
      <c r="B44" s="7">
        <v>3</v>
      </c>
      <c r="C44" s="12" t="s">
        <v>59</v>
      </c>
      <c r="D44" s="12" t="s">
        <v>19</v>
      </c>
      <c r="E44" s="13" t="s">
        <v>60</v>
      </c>
      <c r="F44" s="2">
        <v>16.829999999999998</v>
      </c>
      <c r="G44" s="1">
        <v>48</v>
      </c>
      <c r="H44" s="35">
        <f t="shared" si="2"/>
        <v>807.84</v>
      </c>
    </row>
    <row r="45" spans="1:8" ht="180.75" x14ac:dyDescent="0.25">
      <c r="A45" s="12" t="s">
        <v>54</v>
      </c>
      <c r="B45" s="7">
        <v>4</v>
      </c>
      <c r="C45" s="12" t="s">
        <v>61</v>
      </c>
      <c r="D45" s="12" t="s">
        <v>13</v>
      </c>
      <c r="E45" s="13" t="s">
        <v>62</v>
      </c>
      <c r="F45" s="2">
        <v>2907.56</v>
      </c>
      <c r="G45" s="1">
        <v>1</v>
      </c>
      <c r="H45" s="35">
        <f t="shared" si="2"/>
        <v>2907.56</v>
      </c>
    </row>
    <row r="46" spans="1:8" ht="57" x14ac:dyDescent="0.25">
      <c r="A46" s="12" t="s">
        <v>54</v>
      </c>
      <c r="B46" s="7">
        <v>5</v>
      </c>
      <c r="C46" s="12" t="s">
        <v>63</v>
      </c>
      <c r="D46" s="12" t="s">
        <v>64</v>
      </c>
      <c r="E46" s="13" t="s">
        <v>65</v>
      </c>
      <c r="F46" s="2">
        <v>88.55</v>
      </c>
      <c r="G46" s="1">
        <v>4</v>
      </c>
      <c r="H46" s="35">
        <f t="shared" si="2"/>
        <v>354.2</v>
      </c>
    </row>
    <row r="47" spans="1:8" ht="45.75" x14ac:dyDescent="0.25">
      <c r="A47" s="12" t="s">
        <v>54</v>
      </c>
      <c r="B47" s="7">
        <v>6</v>
      </c>
      <c r="C47" s="12" t="s">
        <v>66</v>
      </c>
      <c r="D47" s="12" t="s">
        <v>19</v>
      </c>
      <c r="E47" s="13" t="s">
        <v>67</v>
      </c>
      <c r="F47" s="2">
        <v>17.66</v>
      </c>
      <c r="G47" s="1">
        <v>14</v>
      </c>
      <c r="H47" s="35">
        <f t="shared" si="2"/>
        <v>247.24</v>
      </c>
    </row>
    <row r="48" spans="1:8" ht="45.75" x14ac:dyDescent="0.25">
      <c r="A48" s="12" t="s">
        <v>54</v>
      </c>
      <c r="B48" s="7">
        <v>7</v>
      </c>
      <c r="C48" s="12" t="s">
        <v>68</v>
      </c>
      <c r="D48" s="12" t="s">
        <v>19</v>
      </c>
      <c r="E48" s="13" t="s">
        <v>69</v>
      </c>
      <c r="F48" s="2">
        <v>12.87</v>
      </c>
      <c r="G48" s="1">
        <v>35</v>
      </c>
      <c r="H48" s="35">
        <f t="shared" si="2"/>
        <v>450.45</v>
      </c>
    </row>
    <row r="49" spans="1:8" x14ac:dyDescent="0.25">
      <c r="E49" s="6" t="s">
        <v>36</v>
      </c>
      <c r="F49" s="36"/>
      <c r="G49" s="36"/>
      <c r="H49" s="37">
        <f>SUM(H42:H48)</f>
        <v>15110.720000000001</v>
      </c>
    </row>
    <row r="50" spans="1:8" x14ac:dyDescent="0.25">
      <c r="E50" s="27"/>
    </row>
    <row r="51" spans="1:8" x14ac:dyDescent="0.25">
      <c r="C51" s="10" t="s">
        <v>5</v>
      </c>
      <c r="D51" s="11" t="s">
        <v>6</v>
      </c>
      <c r="E51" s="6" t="s">
        <v>7</v>
      </c>
    </row>
    <row r="52" spans="1:8" x14ac:dyDescent="0.25">
      <c r="C52" s="10" t="s">
        <v>8</v>
      </c>
      <c r="D52" s="11" t="s">
        <v>37</v>
      </c>
      <c r="E52" s="6" t="s">
        <v>38</v>
      </c>
    </row>
    <row r="53" spans="1:8" x14ac:dyDescent="0.25">
      <c r="C53" s="10" t="s">
        <v>10</v>
      </c>
      <c r="D53" s="11" t="s">
        <v>70</v>
      </c>
      <c r="E53" s="6" t="s">
        <v>71</v>
      </c>
    </row>
    <row r="54" spans="1:8" x14ac:dyDescent="0.25">
      <c r="E54" s="27"/>
    </row>
    <row r="55" spans="1:8" ht="57" x14ac:dyDescent="0.25">
      <c r="A55" s="12" t="s">
        <v>72</v>
      </c>
      <c r="B55" s="7">
        <v>1</v>
      </c>
      <c r="C55" s="12" t="s">
        <v>73</v>
      </c>
      <c r="D55" s="12" t="s">
        <v>13</v>
      </c>
      <c r="E55" s="13" t="s">
        <v>74</v>
      </c>
      <c r="F55" s="2">
        <v>169.45</v>
      </c>
      <c r="G55" s="1">
        <v>2</v>
      </c>
      <c r="H55" s="35">
        <f t="shared" ref="H55:H61" si="3">ROUND(ROUND(F55,2)*ROUND(G55,3),2)</f>
        <v>338.9</v>
      </c>
    </row>
    <row r="56" spans="1:8" ht="34.5" x14ac:dyDescent="0.25">
      <c r="A56" s="12" t="s">
        <v>72</v>
      </c>
      <c r="B56" s="7">
        <v>2</v>
      </c>
      <c r="C56" s="12" t="s">
        <v>75</v>
      </c>
      <c r="D56" s="12" t="s">
        <v>13</v>
      </c>
      <c r="E56" s="13" t="s">
        <v>76</v>
      </c>
      <c r="F56" s="2">
        <v>24.8</v>
      </c>
      <c r="G56" s="1">
        <v>3</v>
      </c>
      <c r="H56" s="35">
        <f t="shared" si="3"/>
        <v>74.400000000000006</v>
      </c>
    </row>
    <row r="57" spans="1:8" ht="34.5" x14ac:dyDescent="0.25">
      <c r="A57" s="12" t="s">
        <v>72</v>
      </c>
      <c r="B57" s="7">
        <v>3</v>
      </c>
      <c r="C57" s="12" t="s">
        <v>77</v>
      </c>
      <c r="D57" s="12" t="s">
        <v>13</v>
      </c>
      <c r="E57" s="13" t="s">
        <v>78</v>
      </c>
      <c r="F57" s="2">
        <v>25.15</v>
      </c>
      <c r="G57" s="1">
        <v>3</v>
      </c>
      <c r="H57" s="35">
        <f t="shared" si="3"/>
        <v>75.45</v>
      </c>
    </row>
    <row r="58" spans="1:8" ht="45.75" x14ac:dyDescent="0.25">
      <c r="A58" s="12" t="s">
        <v>72</v>
      </c>
      <c r="B58" s="7">
        <v>4</v>
      </c>
      <c r="C58" s="12" t="s">
        <v>79</v>
      </c>
      <c r="D58" s="12" t="s">
        <v>19</v>
      </c>
      <c r="E58" s="13" t="s">
        <v>80</v>
      </c>
      <c r="F58" s="2">
        <v>2.95</v>
      </c>
      <c r="G58" s="1">
        <v>303</v>
      </c>
      <c r="H58" s="35">
        <f t="shared" si="3"/>
        <v>893.85</v>
      </c>
    </row>
    <row r="59" spans="1:8" ht="23.25" x14ac:dyDescent="0.25">
      <c r="A59" s="12" t="s">
        <v>72</v>
      </c>
      <c r="B59" s="7">
        <v>5</v>
      </c>
      <c r="C59" s="12" t="s">
        <v>81</v>
      </c>
      <c r="D59" s="12" t="s">
        <v>19</v>
      </c>
      <c r="E59" s="13" t="s">
        <v>82</v>
      </c>
      <c r="F59" s="2">
        <v>35.200000000000003</v>
      </c>
      <c r="G59" s="1">
        <v>60</v>
      </c>
      <c r="H59" s="35">
        <f t="shared" si="3"/>
        <v>2112</v>
      </c>
    </row>
    <row r="60" spans="1:8" ht="45.75" x14ac:dyDescent="0.25">
      <c r="A60" s="12" t="s">
        <v>72</v>
      </c>
      <c r="B60" s="7">
        <v>6</v>
      </c>
      <c r="C60" s="12" t="s">
        <v>83</v>
      </c>
      <c r="D60" s="12" t="s">
        <v>19</v>
      </c>
      <c r="E60" s="13" t="s">
        <v>84</v>
      </c>
      <c r="F60" s="2">
        <v>9.26</v>
      </c>
      <c r="G60" s="1">
        <v>72</v>
      </c>
      <c r="H60" s="35">
        <f t="shared" si="3"/>
        <v>666.72</v>
      </c>
    </row>
    <row r="61" spans="1:8" ht="23.25" x14ac:dyDescent="0.25">
      <c r="A61" s="12" t="s">
        <v>72</v>
      </c>
      <c r="B61" s="7">
        <v>7</v>
      </c>
      <c r="C61" s="12" t="s">
        <v>85</v>
      </c>
      <c r="D61" s="12" t="s">
        <v>13</v>
      </c>
      <c r="E61" s="13" t="s">
        <v>86</v>
      </c>
      <c r="F61" s="2">
        <v>59.35</v>
      </c>
      <c r="G61" s="1">
        <v>1</v>
      </c>
      <c r="H61" s="35">
        <f t="shared" si="3"/>
        <v>59.35</v>
      </c>
    </row>
    <row r="62" spans="1:8" x14ac:dyDescent="0.25">
      <c r="E62" s="6" t="s">
        <v>36</v>
      </c>
      <c r="F62" s="36"/>
      <c r="G62" s="36"/>
      <c r="H62" s="37">
        <f>SUM(H55:H61)</f>
        <v>4220.67</v>
      </c>
    </row>
    <row r="63" spans="1:8" x14ac:dyDescent="0.25">
      <c r="E63" s="27"/>
    </row>
    <row r="64" spans="1:8" x14ac:dyDescent="0.25">
      <c r="C64" s="10" t="s">
        <v>5</v>
      </c>
      <c r="D64" s="11" t="s">
        <v>6</v>
      </c>
      <c r="E64" s="6" t="s">
        <v>7</v>
      </c>
    </row>
    <row r="65" spans="1:8" x14ac:dyDescent="0.25">
      <c r="C65" s="10" t="s">
        <v>8</v>
      </c>
      <c r="D65" s="11" t="s">
        <v>37</v>
      </c>
      <c r="E65" s="6" t="s">
        <v>38</v>
      </c>
    </row>
    <row r="66" spans="1:8" x14ac:dyDescent="0.25">
      <c r="C66" s="10" t="s">
        <v>10</v>
      </c>
      <c r="D66" s="11" t="s">
        <v>87</v>
      </c>
      <c r="E66" s="6" t="s">
        <v>88</v>
      </c>
    </row>
    <row r="67" spans="1:8" x14ac:dyDescent="0.25">
      <c r="E67" s="27"/>
    </row>
    <row r="68" spans="1:8" x14ac:dyDescent="0.25">
      <c r="A68" s="12" t="s">
        <v>89</v>
      </c>
      <c r="B68" s="7">
        <v>1</v>
      </c>
      <c r="C68" s="12" t="s">
        <v>90</v>
      </c>
      <c r="D68" s="12" t="s">
        <v>19</v>
      </c>
      <c r="E68" s="13" t="s">
        <v>91</v>
      </c>
      <c r="F68" s="2">
        <v>8.4600000000000009</v>
      </c>
      <c r="G68" s="1">
        <v>30</v>
      </c>
      <c r="H68" s="35">
        <f>ROUND(ROUND(F68,2)*ROUND(G68,3),2)</f>
        <v>253.8</v>
      </c>
    </row>
    <row r="69" spans="1:8" ht="57" x14ac:dyDescent="0.25">
      <c r="A69" s="12" t="s">
        <v>89</v>
      </c>
      <c r="B69" s="7">
        <v>2</v>
      </c>
      <c r="C69" s="12" t="s">
        <v>92</v>
      </c>
      <c r="D69" s="12" t="s">
        <v>13</v>
      </c>
      <c r="E69" s="13" t="s">
        <v>93</v>
      </c>
      <c r="F69" s="2">
        <v>24.85</v>
      </c>
      <c r="G69" s="1">
        <v>6</v>
      </c>
      <c r="H69" s="35">
        <f>ROUND(ROUND(F69,2)*ROUND(G69,3),2)</f>
        <v>149.1</v>
      </c>
    </row>
    <row r="70" spans="1:8" ht="45.75" x14ac:dyDescent="0.25">
      <c r="A70" s="12" t="s">
        <v>89</v>
      </c>
      <c r="B70" s="7">
        <v>3</v>
      </c>
      <c r="C70" s="12" t="s">
        <v>94</v>
      </c>
      <c r="D70" s="12" t="s">
        <v>19</v>
      </c>
      <c r="E70" s="13" t="s">
        <v>95</v>
      </c>
      <c r="F70" s="2">
        <v>16.59</v>
      </c>
      <c r="G70" s="1">
        <v>45</v>
      </c>
      <c r="H70" s="35">
        <f>ROUND(ROUND(F70,2)*ROUND(G70,3),2)</f>
        <v>746.55</v>
      </c>
    </row>
    <row r="71" spans="1:8" x14ac:dyDescent="0.25">
      <c r="E71" s="6" t="s">
        <v>36</v>
      </c>
      <c r="F71" s="36"/>
      <c r="G71" s="36"/>
      <c r="H71" s="37">
        <f>SUM(H68:H70)</f>
        <v>1149.4499999999998</v>
      </c>
    </row>
    <row r="72" spans="1:8" x14ac:dyDescent="0.25">
      <c r="E72" s="27"/>
    </row>
    <row r="73" spans="1:8" x14ac:dyDescent="0.25">
      <c r="C73" s="10" t="s">
        <v>5</v>
      </c>
      <c r="D73" s="11" t="s">
        <v>6</v>
      </c>
      <c r="E73" s="6" t="s">
        <v>7</v>
      </c>
    </row>
    <row r="74" spans="1:8" x14ac:dyDescent="0.25">
      <c r="C74" s="10" t="s">
        <v>8</v>
      </c>
      <c r="D74" s="11" t="s">
        <v>37</v>
      </c>
      <c r="E74" s="6" t="s">
        <v>38</v>
      </c>
    </row>
    <row r="75" spans="1:8" x14ac:dyDescent="0.25">
      <c r="C75" s="10" t="s">
        <v>10</v>
      </c>
      <c r="D75" s="11" t="s">
        <v>96</v>
      </c>
      <c r="E75" s="6" t="s">
        <v>97</v>
      </c>
    </row>
    <row r="76" spans="1:8" x14ac:dyDescent="0.25">
      <c r="E76" s="27"/>
    </row>
    <row r="77" spans="1:8" ht="34.5" x14ac:dyDescent="0.25">
      <c r="A77" s="12" t="s">
        <v>98</v>
      </c>
      <c r="B77" s="7">
        <v>1</v>
      </c>
      <c r="C77" s="12" t="s">
        <v>99</v>
      </c>
      <c r="D77" s="12" t="s">
        <v>13</v>
      </c>
      <c r="E77" s="13" t="s">
        <v>100</v>
      </c>
      <c r="F77" s="2">
        <v>1082.03</v>
      </c>
      <c r="G77" s="1">
        <v>1</v>
      </c>
      <c r="H77" s="35">
        <f>ROUND(ROUND(F77,2)*ROUND(G77,3),2)</f>
        <v>1082.03</v>
      </c>
    </row>
    <row r="78" spans="1:8" ht="68.25" x14ac:dyDescent="0.25">
      <c r="A78" s="12" t="s">
        <v>98</v>
      </c>
      <c r="B78" s="7">
        <v>2</v>
      </c>
      <c r="C78" s="12" t="s">
        <v>101</v>
      </c>
      <c r="D78" s="12" t="s">
        <v>13</v>
      </c>
      <c r="E78" s="13" t="s">
        <v>102</v>
      </c>
      <c r="F78" s="2">
        <v>342.4</v>
      </c>
      <c r="G78" s="1">
        <v>1</v>
      </c>
      <c r="H78" s="35">
        <f>ROUND(ROUND(F78,2)*ROUND(G78,3),2)</f>
        <v>342.4</v>
      </c>
    </row>
    <row r="79" spans="1:8" ht="23.25" x14ac:dyDescent="0.25">
      <c r="A79" s="12" t="s">
        <v>98</v>
      </c>
      <c r="B79" s="7">
        <v>3</v>
      </c>
      <c r="C79" s="12" t="s">
        <v>103</v>
      </c>
      <c r="D79" s="12" t="s">
        <v>104</v>
      </c>
      <c r="E79" s="13" t="s">
        <v>105</v>
      </c>
      <c r="F79" s="2">
        <v>92.62</v>
      </c>
      <c r="G79" s="1">
        <v>20</v>
      </c>
      <c r="H79" s="35">
        <f>ROUND(ROUND(F79,2)*ROUND(G79,3),2)</f>
        <v>1852.4</v>
      </c>
    </row>
    <row r="80" spans="1:8" ht="23.25" x14ac:dyDescent="0.25">
      <c r="A80" s="12" t="s">
        <v>98</v>
      </c>
      <c r="B80" s="7">
        <v>4</v>
      </c>
      <c r="C80" s="12" t="s">
        <v>106</v>
      </c>
      <c r="D80" s="12" t="s">
        <v>13</v>
      </c>
      <c r="E80" s="13" t="s">
        <v>107</v>
      </c>
      <c r="F80" s="2">
        <v>374.5</v>
      </c>
      <c r="G80" s="1">
        <v>1</v>
      </c>
      <c r="H80" s="35">
        <f>ROUND(ROUND(F80,2)*ROUND(G80,3),2)</f>
        <v>374.5</v>
      </c>
    </row>
    <row r="81" spans="1:8" x14ac:dyDescent="0.25">
      <c r="E81" s="6" t="s">
        <v>36</v>
      </c>
      <c r="F81" s="36"/>
      <c r="G81" s="36"/>
      <c r="H81" s="37">
        <f>SUM(H77:H80)</f>
        <v>3651.33</v>
      </c>
    </row>
    <row r="82" spans="1:8" x14ac:dyDescent="0.25">
      <c r="E82" s="27"/>
    </row>
    <row r="83" spans="1:8" x14ac:dyDescent="0.25">
      <c r="C83" s="10" t="s">
        <v>5</v>
      </c>
      <c r="D83" s="11" t="s">
        <v>6</v>
      </c>
      <c r="E83" s="6" t="s">
        <v>7</v>
      </c>
    </row>
    <row r="84" spans="1:8" x14ac:dyDescent="0.25">
      <c r="C84" s="10" t="s">
        <v>8</v>
      </c>
      <c r="D84" s="11" t="s">
        <v>70</v>
      </c>
      <c r="E84" s="6" t="s">
        <v>108</v>
      </c>
    </row>
    <row r="85" spans="1:8" x14ac:dyDescent="0.25">
      <c r="E85" s="27"/>
    </row>
    <row r="86" spans="1:8" ht="45.75" x14ac:dyDescent="0.25">
      <c r="A86" s="12" t="s">
        <v>109</v>
      </c>
      <c r="B86" s="7">
        <v>1</v>
      </c>
      <c r="C86" s="12" t="s">
        <v>110</v>
      </c>
      <c r="D86" s="12" t="s">
        <v>111</v>
      </c>
      <c r="E86" s="13" t="s">
        <v>112</v>
      </c>
      <c r="F86" s="2">
        <v>242.85</v>
      </c>
      <c r="G86" s="1">
        <v>1</v>
      </c>
      <c r="H86" s="35">
        <f>ROUND(ROUND(F86,2)*ROUND(G86,3),2)</f>
        <v>242.85</v>
      </c>
    </row>
    <row r="87" spans="1:8" x14ac:dyDescent="0.25">
      <c r="E87" s="6" t="s">
        <v>36</v>
      </c>
      <c r="F87" s="36"/>
      <c r="G87" s="36"/>
      <c r="H87" s="37">
        <f>SUM(H86:H86)</f>
        <v>242.85</v>
      </c>
    </row>
    <row r="88" spans="1:8" x14ac:dyDescent="0.25">
      <c r="E88" s="27"/>
    </row>
    <row r="89" spans="1:8" x14ac:dyDescent="0.25">
      <c r="C89" s="10" t="s">
        <v>5</v>
      </c>
      <c r="D89" s="11" t="s">
        <v>6</v>
      </c>
      <c r="E89" s="6" t="s">
        <v>7</v>
      </c>
    </row>
    <row r="90" spans="1:8" x14ac:dyDescent="0.25">
      <c r="C90" s="10" t="s">
        <v>8</v>
      </c>
      <c r="D90" s="11" t="s">
        <v>87</v>
      </c>
      <c r="E90" s="6" t="s">
        <v>113</v>
      </c>
    </row>
    <row r="91" spans="1:8" x14ac:dyDescent="0.25">
      <c r="E91" s="27"/>
    </row>
    <row r="92" spans="1:8" ht="23.25" x14ac:dyDescent="0.25">
      <c r="A92" s="12" t="s">
        <v>114</v>
      </c>
      <c r="B92" s="7">
        <v>1</v>
      </c>
      <c r="C92" s="12" t="s">
        <v>115</v>
      </c>
      <c r="D92" s="12" t="s">
        <v>13</v>
      </c>
      <c r="E92" s="13" t="s">
        <v>116</v>
      </c>
      <c r="F92" s="2">
        <v>764.29</v>
      </c>
      <c r="G92" s="1">
        <v>1</v>
      </c>
      <c r="H92" s="35">
        <f>ROUND(ROUND(F92,2)*ROUND(G92,3),2)</f>
        <v>764.29</v>
      </c>
    </row>
    <row r="93" spans="1:8" x14ac:dyDescent="0.25">
      <c r="E93" s="6" t="s">
        <v>36</v>
      </c>
      <c r="F93" s="36"/>
      <c r="G93" s="36"/>
      <c r="H93" s="37">
        <f>SUM(H92:H92)</f>
        <v>764.29</v>
      </c>
    </row>
    <row r="94" spans="1:8" x14ac:dyDescent="0.25">
      <c r="E94" s="27"/>
    </row>
    <row r="95" spans="1:8" x14ac:dyDescent="0.25">
      <c r="E95" s="5" t="s">
        <v>117</v>
      </c>
      <c r="H95" s="38">
        <f>SUM(H9:H94)/2</f>
        <v>44436.599999999984</v>
      </c>
    </row>
    <row r="96" spans="1:8" x14ac:dyDescent="0.25">
      <c r="E96" s="27"/>
    </row>
    <row r="97" spans="5:5" x14ac:dyDescent="0.25">
      <c r="E97" s="27"/>
    </row>
    <row r="98" spans="5:5" x14ac:dyDescent="0.25">
      <c r="E98" s="27"/>
    </row>
    <row r="99" spans="5:5" x14ac:dyDescent="0.25">
      <c r="E99" s="27"/>
    </row>
    <row r="100" spans="5:5" x14ac:dyDescent="0.25">
      <c r="E100" s="27"/>
    </row>
    <row r="101" spans="5:5" x14ac:dyDescent="0.25">
      <c r="E101" s="27"/>
    </row>
    <row r="102" spans="5:5" x14ac:dyDescent="0.25">
      <c r="E102" s="27"/>
    </row>
    <row r="103" spans="5:5" x14ac:dyDescent="0.25">
      <c r="E103" s="27"/>
    </row>
    <row r="104" spans="5:5" x14ac:dyDescent="0.25">
      <c r="E104" s="27"/>
    </row>
    <row r="105" spans="5:5" x14ac:dyDescent="0.25">
      <c r="E105" s="27"/>
    </row>
    <row r="106" spans="5:5" x14ac:dyDescent="0.25">
      <c r="E106" s="27"/>
    </row>
    <row r="107" spans="5:5" x14ac:dyDescent="0.25">
      <c r="E107" s="27"/>
    </row>
    <row r="108" spans="5:5" x14ac:dyDescent="0.25">
      <c r="E108" s="27"/>
    </row>
    <row r="109" spans="5:5" x14ac:dyDescent="0.25">
      <c r="E109" s="27"/>
    </row>
    <row r="110" spans="5:5" x14ac:dyDescent="0.25">
      <c r="E110" s="27"/>
    </row>
    <row r="111" spans="5:5" x14ac:dyDescent="0.25">
      <c r="E111" s="27"/>
    </row>
    <row r="112" spans="5:5" x14ac:dyDescent="0.25">
      <c r="E112" s="27"/>
    </row>
    <row r="113" spans="5:5" x14ac:dyDescent="0.25">
      <c r="E113" s="27"/>
    </row>
    <row r="114" spans="5:5" x14ac:dyDescent="0.25">
      <c r="E114" s="27"/>
    </row>
    <row r="115" spans="5:5" x14ac:dyDescent="0.25">
      <c r="E115" s="27"/>
    </row>
    <row r="116" spans="5:5" x14ac:dyDescent="0.25">
      <c r="E116" s="27"/>
    </row>
    <row r="117" spans="5:5" x14ac:dyDescent="0.25">
      <c r="E117" s="27"/>
    </row>
    <row r="118" spans="5:5" x14ac:dyDescent="0.25">
      <c r="E118" s="27"/>
    </row>
    <row r="119" spans="5:5" x14ac:dyDescent="0.25">
      <c r="E119" s="27"/>
    </row>
    <row r="120" spans="5:5" x14ac:dyDescent="0.25">
      <c r="E120" s="27"/>
    </row>
    <row r="121" spans="5:5" x14ac:dyDescent="0.25">
      <c r="E121" s="27"/>
    </row>
    <row r="122" spans="5:5" x14ac:dyDescent="0.25">
      <c r="E122" s="27"/>
    </row>
    <row r="123" spans="5:5" x14ac:dyDescent="0.25">
      <c r="E123" s="27"/>
    </row>
    <row r="124" spans="5:5" x14ac:dyDescent="0.25">
      <c r="E124" s="27"/>
    </row>
    <row r="125" spans="5:5" x14ac:dyDescent="0.25">
      <c r="E125" s="27"/>
    </row>
    <row r="126" spans="5:5" x14ac:dyDescent="0.25">
      <c r="E126" s="27"/>
    </row>
    <row r="127" spans="5:5" x14ac:dyDescent="0.25">
      <c r="E127" s="27"/>
    </row>
    <row r="128" spans="5:5" x14ac:dyDescent="0.25">
      <c r="E128" s="27"/>
    </row>
    <row r="129" spans="5:5" x14ac:dyDescent="0.25">
      <c r="E129" s="27"/>
    </row>
    <row r="130" spans="5:5" x14ac:dyDescent="0.25">
      <c r="E130" s="27"/>
    </row>
  </sheetData>
  <mergeCells count="4">
    <mergeCell ref="E1:H1"/>
    <mergeCell ref="E2:H2"/>
    <mergeCell ref="E3:H3"/>
    <mergeCell ref="E4:H4"/>
  </mergeCells>
  <pageMargins left="0.75" right="0.75" top="0.75" bottom="0.5" header="0.5" footer="0.7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18"/>
  <sheetViews>
    <sheetView workbookViewId="0">
      <pane ySplit="8" topLeftCell="A9" activePane="bottomLeft" state="frozenSplit"/>
      <selection pane="bottomLeft"/>
    </sheetView>
  </sheetViews>
  <sheetFormatPr baseColWidth="10" defaultColWidth="9.140625" defaultRowHeight="15" x14ac:dyDescent="0.25"/>
  <cols>
    <col min="1" max="1" width="6.7109375" customWidth="1"/>
    <col min="2" max="2" width="14.7109375" customWidth="1"/>
    <col min="3" max="3" width="6.140625" customWidth="1"/>
    <col min="4" max="4" width="30.7109375" customWidth="1"/>
    <col min="5" max="5" width="10.7109375" customWidth="1"/>
    <col min="6" max="6" width="3" customWidth="1"/>
    <col min="7" max="7" width="2.140625" customWidth="1"/>
    <col min="8" max="8" width="10.7109375" customWidth="1"/>
    <col min="9" max="9" width="2.140625" customWidth="1"/>
    <col min="10" max="11" width="10.7109375" customWidth="1"/>
  </cols>
  <sheetData>
    <row r="1" spans="1:27" x14ac:dyDescent="0.25">
      <c r="A1" s="44" t="s">
        <v>0</v>
      </c>
      <c r="B1" s="44" t="s">
        <v>0</v>
      </c>
      <c r="C1" s="44" t="s">
        <v>0</v>
      </c>
      <c r="D1" s="44" t="s">
        <v>0</v>
      </c>
      <c r="E1" s="44" t="s">
        <v>0</v>
      </c>
      <c r="F1" s="44" t="s">
        <v>0</v>
      </c>
      <c r="G1" s="44" t="s">
        <v>0</v>
      </c>
      <c r="H1" s="44" t="s">
        <v>0</v>
      </c>
      <c r="I1" s="44" t="s">
        <v>0</v>
      </c>
      <c r="J1" s="44" t="s">
        <v>0</v>
      </c>
      <c r="K1" s="44" t="s">
        <v>0</v>
      </c>
    </row>
    <row r="2" spans="1:27" x14ac:dyDescent="0.25">
      <c r="A2" s="44"/>
      <c r="B2" s="44"/>
      <c r="C2" s="44"/>
      <c r="D2" s="44"/>
      <c r="E2" s="44"/>
      <c r="F2" s="44"/>
      <c r="G2" s="44"/>
      <c r="H2" s="44"/>
      <c r="I2" s="44"/>
      <c r="J2" s="44"/>
      <c r="K2" s="44"/>
    </row>
    <row r="3" spans="1:27" x14ac:dyDescent="0.25">
      <c r="A3" s="44"/>
      <c r="B3" s="44"/>
      <c r="C3" s="44"/>
      <c r="D3" s="44"/>
      <c r="E3" s="44"/>
      <c r="F3" s="44"/>
      <c r="G3" s="44"/>
      <c r="H3" s="44"/>
      <c r="I3" s="44"/>
      <c r="J3" s="44"/>
      <c r="K3" s="44"/>
    </row>
    <row r="4" spans="1:27" x14ac:dyDescent="0.25">
      <c r="A4" s="44"/>
      <c r="B4" s="44"/>
      <c r="C4" s="44"/>
      <c r="D4" s="44"/>
      <c r="E4" s="44"/>
      <c r="F4" s="44"/>
      <c r="G4" s="44"/>
      <c r="H4" s="44"/>
      <c r="I4" s="44"/>
      <c r="J4" s="44"/>
      <c r="K4" s="44"/>
    </row>
    <row r="6" spans="1:27" ht="18.75" x14ac:dyDescent="0.3">
      <c r="A6" s="45" t="s">
        <v>118</v>
      </c>
      <c r="B6" s="45" t="s">
        <v>118</v>
      </c>
      <c r="C6" s="45" t="s">
        <v>118</v>
      </c>
      <c r="D6" s="45" t="s">
        <v>118</v>
      </c>
      <c r="E6" s="45" t="s">
        <v>118</v>
      </c>
      <c r="F6" s="45" t="s">
        <v>118</v>
      </c>
      <c r="G6" s="45" t="s">
        <v>118</v>
      </c>
      <c r="H6" s="45" t="s">
        <v>118</v>
      </c>
      <c r="I6" s="45" t="s">
        <v>118</v>
      </c>
      <c r="J6" s="45" t="s">
        <v>118</v>
      </c>
      <c r="K6" s="45" t="s">
        <v>118</v>
      </c>
    </row>
    <row r="8" spans="1:27" x14ac:dyDescent="0.25">
      <c r="A8" s="16" t="s">
        <v>119</v>
      </c>
      <c r="B8" s="16" t="s">
        <v>120</v>
      </c>
      <c r="C8" s="16" t="s">
        <v>121</v>
      </c>
      <c r="D8" s="16" t="s">
        <v>122</v>
      </c>
      <c r="E8" s="16"/>
      <c r="F8" s="16"/>
      <c r="G8" s="16"/>
      <c r="H8" s="16"/>
      <c r="I8" s="16"/>
      <c r="J8" s="16"/>
      <c r="K8" s="16" t="s">
        <v>2</v>
      </c>
    </row>
    <row r="10" spans="1:27" x14ac:dyDescent="0.25">
      <c r="A10" s="15" t="s">
        <v>123</v>
      </c>
      <c r="B10" s="15"/>
    </row>
    <row r="11" spans="1:27" ht="45" customHeight="1" x14ac:dyDescent="0.25">
      <c r="A11" s="17"/>
      <c r="B11" s="17" t="s">
        <v>124</v>
      </c>
      <c r="C11" s="18" t="s">
        <v>125</v>
      </c>
      <c r="D11" s="40" t="s">
        <v>126</v>
      </c>
      <c r="E11" s="41"/>
      <c r="F11" s="41"/>
      <c r="G11" s="18"/>
      <c r="H11" s="19" t="s">
        <v>127</v>
      </c>
      <c r="I11" s="42">
        <v>1</v>
      </c>
      <c r="J11" s="43"/>
      <c r="K11" s="20">
        <f>ROUND(K26,2)</f>
        <v>156.38999999999999</v>
      </c>
      <c r="L11" s="18"/>
      <c r="M11" s="18"/>
      <c r="N11" s="18"/>
      <c r="O11" s="18"/>
      <c r="P11" s="18"/>
      <c r="Q11" s="18"/>
      <c r="R11" s="18"/>
      <c r="S11" s="18"/>
      <c r="T11" s="18"/>
      <c r="U11" s="18"/>
      <c r="V11" s="18"/>
      <c r="W11" s="18"/>
      <c r="X11" s="18"/>
      <c r="Y11" s="18"/>
      <c r="Z11" s="18"/>
      <c r="AA11" s="18"/>
    </row>
    <row r="12" spans="1:27" x14ac:dyDescent="0.25">
      <c r="B12" s="14" t="s">
        <v>128</v>
      </c>
    </row>
    <row r="13" spans="1:27" x14ac:dyDescent="0.25">
      <c r="B13" t="s">
        <v>129</v>
      </c>
      <c r="C13" t="s">
        <v>130</v>
      </c>
      <c r="D13" t="s">
        <v>131</v>
      </c>
      <c r="E13" s="21">
        <v>1.05</v>
      </c>
      <c r="F13" t="s">
        <v>132</v>
      </c>
      <c r="G13" t="s">
        <v>133</v>
      </c>
      <c r="H13" s="22">
        <v>23.47</v>
      </c>
      <c r="I13" t="s">
        <v>134</v>
      </c>
      <c r="J13" s="23">
        <f>ROUND(E13/I11* H13,5)</f>
        <v>24.6435</v>
      </c>
      <c r="K13" s="24"/>
    </row>
    <row r="14" spans="1:27" x14ac:dyDescent="0.25">
      <c r="D14" s="25" t="s">
        <v>135</v>
      </c>
      <c r="E14" s="24"/>
      <c r="H14" s="24"/>
      <c r="K14" s="22">
        <f>SUM(J13:J13)</f>
        <v>24.6435</v>
      </c>
    </row>
    <row r="15" spans="1:27" x14ac:dyDescent="0.25">
      <c r="B15" s="14" t="s">
        <v>136</v>
      </c>
      <c r="E15" s="24"/>
      <c r="H15" s="24"/>
      <c r="K15" s="24"/>
    </row>
    <row r="16" spans="1:27" x14ac:dyDescent="0.25">
      <c r="B16" t="s">
        <v>137</v>
      </c>
      <c r="C16" t="s">
        <v>130</v>
      </c>
      <c r="D16" t="s">
        <v>138</v>
      </c>
      <c r="E16" s="21">
        <v>0.72499999999999998</v>
      </c>
      <c r="F16" t="s">
        <v>132</v>
      </c>
      <c r="G16" t="s">
        <v>133</v>
      </c>
      <c r="H16" s="22">
        <v>1.78</v>
      </c>
      <c r="I16" t="s">
        <v>134</v>
      </c>
      <c r="J16" s="23">
        <f>ROUND(E16/I11* H16,5)</f>
        <v>1.2905</v>
      </c>
      <c r="K16" s="24"/>
    </row>
    <row r="17" spans="1:27" x14ac:dyDescent="0.25">
      <c r="D17" s="25" t="s">
        <v>139</v>
      </c>
      <c r="E17" s="24"/>
      <c r="H17" s="24"/>
      <c r="K17" s="22">
        <f>SUM(J16:J16)</f>
        <v>1.2905</v>
      </c>
    </row>
    <row r="18" spans="1:27" x14ac:dyDescent="0.25">
      <c r="B18" s="14" t="s">
        <v>140</v>
      </c>
      <c r="E18" s="24"/>
      <c r="H18" s="24"/>
      <c r="K18" s="24"/>
    </row>
    <row r="19" spans="1:27" x14ac:dyDescent="0.25">
      <c r="B19" t="s">
        <v>141</v>
      </c>
      <c r="C19" t="s">
        <v>64</v>
      </c>
      <c r="D19" t="s">
        <v>142</v>
      </c>
      <c r="E19" s="21">
        <v>190</v>
      </c>
      <c r="G19" t="s">
        <v>133</v>
      </c>
      <c r="H19" s="22">
        <v>0.3</v>
      </c>
      <c r="I19" t="s">
        <v>134</v>
      </c>
      <c r="J19" s="23">
        <f>ROUND(E19* H19,5)</f>
        <v>57</v>
      </c>
      <c r="K19" s="24"/>
    </row>
    <row r="20" spans="1:27" x14ac:dyDescent="0.25">
      <c r="B20" t="s">
        <v>143</v>
      </c>
      <c r="C20" t="s">
        <v>144</v>
      </c>
      <c r="D20" t="s">
        <v>145</v>
      </c>
      <c r="E20" s="21">
        <v>0.38</v>
      </c>
      <c r="G20" t="s">
        <v>133</v>
      </c>
      <c r="H20" s="22">
        <v>121.99</v>
      </c>
      <c r="I20" t="s">
        <v>134</v>
      </c>
      <c r="J20" s="23">
        <f>ROUND(E20* H20,5)</f>
        <v>46.356200000000001</v>
      </c>
      <c r="K20" s="24"/>
    </row>
    <row r="21" spans="1:27" x14ac:dyDescent="0.25">
      <c r="B21" t="s">
        <v>146</v>
      </c>
      <c r="C21" t="s">
        <v>144</v>
      </c>
      <c r="D21" t="s">
        <v>147</v>
      </c>
      <c r="E21" s="21">
        <v>1.38</v>
      </c>
      <c r="G21" t="s">
        <v>133</v>
      </c>
      <c r="H21" s="22">
        <v>19.23</v>
      </c>
      <c r="I21" t="s">
        <v>134</v>
      </c>
      <c r="J21" s="23">
        <f>ROUND(E21* H21,5)</f>
        <v>26.537400000000002</v>
      </c>
      <c r="K21" s="24"/>
    </row>
    <row r="22" spans="1:27" x14ac:dyDescent="0.25">
      <c r="B22" t="s">
        <v>148</v>
      </c>
      <c r="C22" t="s">
        <v>125</v>
      </c>
      <c r="D22" t="s">
        <v>149</v>
      </c>
      <c r="E22" s="21">
        <v>0.2</v>
      </c>
      <c r="G22" t="s">
        <v>133</v>
      </c>
      <c r="H22" s="22">
        <v>1.56</v>
      </c>
      <c r="I22" t="s">
        <v>134</v>
      </c>
      <c r="J22" s="23">
        <f>ROUND(E22* H22,5)</f>
        <v>0.312</v>
      </c>
      <c r="K22" s="24"/>
    </row>
    <row r="23" spans="1:27" x14ac:dyDescent="0.25">
      <c r="D23" s="25" t="s">
        <v>150</v>
      </c>
      <c r="E23" s="24"/>
      <c r="H23" s="24"/>
      <c r="K23" s="22">
        <f>SUM(J19:J22)</f>
        <v>130.2056</v>
      </c>
    </row>
    <row r="24" spans="1:27" x14ac:dyDescent="0.25">
      <c r="D24" s="25" t="s">
        <v>151</v>
      </c>
      <c r="E24" s="24"/>
      <c r="H24" s="24"/>
      <c r="K24" s="26">
        <f>SUM(J12:J23)</f>
        <v>156.1396</v>
      </c>
    </row>
    <row r="25" spans="1:27" x14ac:dyDescent="0.25">
      <c r="D25" s="25" t="s">
        <v>152</v>
      </c>
      <c r="E25" s="24"/>
      <c r="H25" s="24">
        <v>1</v>
      </c>
      <c r="I25" t="s">
        <v>153</v>
      </c>
      <c r="K25" s="24">
        <f>ROUND(H25/100*K14,5)</f>
        <v>0.24643999999999999</v>
      </c>
    </row>
    <row r="26" spans="1:27" x14ac:dyDescent="0.25">
      <c r="D26" s="25" t="s">
        <v>154</v>
      </c>
      <c r="E26" s="24"/>
      <c r="H26" s="24"/>
      <c r="K26" s="26">
        <f>SUM(K24:K25)</f>
        <v>156.38604000000001</v>
      </c>
    </row>
    <row r="28" spans="1:27" ht="45" customHeight="1" x14ac:dyDescent="0.25">
      <c r="A28" s="17"/>
      <c r="B28" s="17" t="s">
        <v>155</v>
      </c>
      <c r="C28" s="18" t="s">
        <v>125</v>
      </c>
      <c r="D28" s="40" t="s">
        <v>156</v>
      </c>
      <c r="E28" s="41"/>
      <c r="F28" s="41"/>
      <c r="G28" s="18"/>
      <c r="H28" s="19" t="s">
        <v>127</v>
      </c>
      <c r="I28" s="42">
        <v>1</v>
      </c>
      <c r="J28" s="43"/>
      <c r="K28" s="20">
        <f>ROUND(K43,2)</f>
        <v>200.31</v>
      </c>
      <c r="L28" s="18"/>
      <c r="M28" s="18"/>
      <c r="N28" s="18"/>
      <c r="O28" s="18"/>
      <c r="P28" s="18"/>
      <c r="Q28" s="18"/>
      <c r="R28" s="18"/>
      <c r="S28" s="18"/>
      <c r="T28" s="18"/>
      <c r="U28" s="18"/>
      <c r="V28" s="18"/>
      <c r="W28" s="18"/>
      <c r="X28" s="18"/>
      <c r="Y28" s="18"/>
      <c r="Z28" s="18"/>
      <c r="AA28" s="18"/>
    </row>
    <row r="29" spans="1:27" x14ac:dyDescent="0.25">
      <c r="B29" s="14" t="s">
        <v>128</v>
      </c>
    </row>
    <row r="30" spans="1:27" x14ac:dyDescent="0.25">
      <c r="B30" t="s">
        <v>129</v>
      </c>
      <c r="C30" t="s">
        <v>130</v>
      </c>
      <c r="D30" t="s">
        <v>131</v>
      </c>
      <c r="E30" s="21">
        <v>1.05</v>
      </c>
      <c r="F30" t="s">
        <v>132</v>
      </c>
      <c r="G30" t="s">
        <v>133</v>
      </c>
      <c r="H30" s="22">
        <v>23.47</v>
      </c>
      <c r="I30" t="s">
        <v>134</v>
      </c>
      <c r="J30" s="23">
        <f>ROUND(E30/I28* H30,5)</f>
        <v>24.6435</v>
      </c>
      <c r="K30" s="24"/>
    </row>
    <row r="31" spans="1:27" x14ac:dyDescent="0.25">
      <c r="D31" s="25" t="s">
        <v>135</v>
      </c>
      <c r="E31" s="24"/>
      <c r="H31" s="24"/>
      <c r="K31" s="22">
        <f>SUM(J30:J30)</f>
        <v>24.6435</v>
      </c>
    </row>
    <row r="32" spans="1:27" x14ac:dyDescent="0.25">
      <c r="B32" s="14" t="s">
        <v>136</v>
      </c>
      <c r="E32" s="24"/>
      <c r="H32" s="24"/>
      <c r="K32" s="24"/>
    </row>
    <row r="33" spans="1:27" x14ac:dyDescent="0.25">
      <c r="B33" t="s">
        <v>137</v>
      </c>
      <c r="C33" t="s">
        <v>130</v>
      </c>
      <c r="D33" t="s">
        <v>138</v>
      </c>
      <c r="E33" s="21">
        <v>0.72499999999999998</v>
      </c>
      <c r="F33" t="s">
        <v>132</v>
      </c>
      <c r="G33" t="s">
        <v>133</v>
      </c>
      <c r="H33" s="22">
        <v>1.78</v>
      </c>
      <c r="I33" t="s">
        <v>134</v>
      </c>
      <c r="J33" s="23">
        <f>ROUND(E33/I28* H33,5)</f>
        <v>1.2905</v>
      </c>
      <c r="K33" s="24"/>
    </row>
    <row r="34" spans="1:27" x14ac:dyDescent="0.25">
      <c r="D34" s="25" t="s">
        <v>139</v>
      </c>
      <c r="E34" s="24"/>
      <c r="H34" s="24"/>
      <c r="K34" s="22">
        <f>SUM(J33:J33)</f>
        <v>1.2905</v>
      </c>
    </row>
    <row r="35" spans="1:27" x14ac:dyDescent="0.25">
      <c r="B35" s="14" t="s">
        <v>140</v>
      </c>
      <c r="E35" s="24"/>
      <c r="H35" s="24"/>
      <c r="K35" s="24"/>
    </row>
    <row r="36" spans="1:27" x14ac:dyDescent="0.25">
      <c r="B36" t="s">
        <v>141</v>
      </c>
      <c r="C36" t="s">
        <v>64</v>
      </c>
      <c r="D36" t="s">
        <v>142</v>
      </c>
      <c r="E36" s="21">
        <v>400</v>
      </c>
      <c r="G36" t="s">
        <v>133</v>
      </c>
      <c r="H36" s="22">
        <v>0.3</v>
      </c>
      <c r="I36" t="s">
        <v>134</v>
      </c>
      <c r="J36" s="23">
        <f>ROUND(E36* H36,5)</f>
        <v>120</v>
      </c>
      <c r="K36" s="24"/>
    </row>
    <row r="37" spans="1:27" x14ac:dyDescent="0.25">
      <c r="B37" t="s">
        <v>143</v>
      </c>
      <c r="C37" t="s">
        <v>144</v>
      </c>
      <c r="D37" t="s">
        <v>145</v>
      </c>
      <c r="E37" s="21">
        <v>0.2</v>
      </c>
      <c r="G37" t="s">
        <v>133</v>
      </c>
      <c r="H37" s="22">
        <v>121.99</v>
      </c>
      <c r="I37" t="s">
        <v>134</v>
      </c>
      <c r="J37" s="23">
        <f>ROUND(E37* H37,5)</f>
        <v>24.398</v>
      </c>
      <c r="K37" s="24"/>
    </row>
    <row r="38" spans="1:27" x14ac:dyDescent="0.25">
      <c r="B38" t="s">
        <v>146</v>
      </c>
      <c r="C38" t="s">
        <v>144</v>
      </c>
      <c r="D38" t="s">
        <v>147</v>
      </c>
      <c r="E38" s="21">
        <v>1.53</v>
      </c>
      <c r="G38" t="s">
        <v>133</v>
      </c>
      <c r="H38" s="22">
        <v>19.23</v>
      </c>
      <c r="I38" t="s">
        <v>134</v>
      </c>
      <c r="J38" s="23">
        <f>ROUND(E38* H38,5)</f>
        <v>29.421900000000001</v>
      </c>
      <c r="K38" s="24"/>
    </row>
    <row r="39" spans="1:27" x14ac:dyDescent="0.25">
      <c r="B39" t="s">
        <v>148</v>
      </c>
      <c r="C39" t="s">
        <v>125</v>
      </c>
      <c r="D39" t="s">
        <v>149</v>
      </c>
      <c r="E39" s="21">
        <v>0.2</v>
      </c>
      <c r="G39" t="s">
        <v>133</v>
      </c>
      <c r="H39" s="22">
        <v>1.56</v>
      </c>
      <c r="I39" t="s">
        <v>134</v>
      </c>
      <c r="J39" s="23">
        <f>ROUND(E39* H39,5)</f>
        <v>0.312</v>
      </c>
      <c r="K39" s="24"/>
    </row>
    <row r="40" spans="1:27" x14ac:dyDescent="0.25">
      <c r="D40" s="25" t="s">
        <v>150</v>
      </c>
      <c r="E40" s="24"/>
      <c r="H40" s="24"/>
      <c r="K40" s="22">
        <f>SUM(J36:J39)</f>
        <v>174.1319</v>
      </c>
    </row>
    <row r="41" spans="1:27" x14ac:dyDescent="0.25">
      <c r="D41" s="25" t="s">
        <v>151</v>
      </c>
      <c r="E41" s="24"/>
      <c r="H41" s="24"/>
      <c r="K41" s="26">
        <f>SUM(J29:J40)</f>
        <v>200.0659</v>
      </c>
    </row>
    <row r="42" spans="1:27" x14ac:dyDescent="0.25">
      <c r="D42" s="25" t="s">
        <v>152</v>
      </c>
      <c r="E42" s="24"/>
      <c r="H42" s="24">
        <v>1</v>
      </c>
      <c r="I42" t="s">
        <v>153</v>
      </c>
      <c r="K42" s="24">
        <f>ROUND(H42/100*K31,5)</f>
        <v>0.24643999999999999</v>
      </c>
    </row>
    <row r="43" spans="1:27" x14ac:dyDescent="0.25">
      <c r="D43" s="25" t="s">
        <v>154</v>
      </c>
      <c r="E43" s="24"/>
      <c r="H43" s="24"/>
      <c r="K43" s="26">
        <f>SUM(K41:K42)</f>
        <v>200.31234000000001</v>
      </c>
    </row>
    <row r="45" spans="1:27" x14ac:dyDescent="0.25">
      <c r="A45" s="15" t="s">
        <v>157</v>
      </c>
      <c r="B45" s="15"/>
    </row>
    <row r="46" spans="1:27" ht="45" customHeight="1" x14ac:dyDescent="0.25">
      <c r="A46" s="17"/>
      <c r="B46" s="17" t="s">
        <v>158</v>
      </c>
      <c r="C46" s="18" t="s">
        <v>16</v>
      </c>
      <c r="D46" s="40" t="s">
        <v>159</v>
      </c>
      <c r="E46" s="41"/>
      <c r="F46" s="41"/>
      <c r="G46" s="18"/>
      <c r="H46" s="19" t="s">
        <v>127</v>
      </c>
      <c r="I46" s="42">
        <v>1</v>
      </c>
      <c r="J46" s="43"/>
      <c r="K46" s="20">
        <f>ROUND(K60,2)</f>
        <v>125.94</v>
      </c>
      <c r="L46" s="18"/>
      <c r="M46" s="18"/>
      <c r="N46" s="18"/>
      <c r="O46" s="18"/>
      <c r="P46" s="18"/>
      <c r="Q46" s="18"/>
      <c r="R46" s="18"/>
      <c r="S46" s="18"/>
      <c r="T46" s="18"/>
      <c r="U46" s="18"/>
      <c r="V46" s="18"/>
      <c r="W46" s="18"/>
      <c r="X46" s="18"/>
      <c r="Y46" s="18"/>
      <c r="Z46" s="18"/>
      <c r="AA46" s="18"/>
    </row>
    <row r="47" spans="1:27" x14ac:dyDescent="0.25">
      <c r="B47" s="14" t="s">
        <v>128</v>
      </c>
    </row>
    <row r="48" spans="1:27" x14ac:dyDescent="0.25">
      <c r="B48" t="s">
        <v>160</v>
      </c>
      <c r="C48" t="s">
        <v>130</v>
      </c>
      <c r="D48" t="s">
        <v>161</v>
      </c>
      <c r="E48" s="21">
        <v>0.5</v>
      </c>
      <c r="F48" t="s">
        <v>132</v>
      </c>
      <c r="G48" t="s">
        <v>133</v>
      </c>
      <c r="H48" s="22">
        <v>24.23</v>
      </c>
      <c r="I48" t="s">
        <v>134</v>
      </c>
      <c r="J48" s="23">
        <f>ROUND(E48/I46* H48,5)</f>
        <v>12.115</v>
      </c>
      <c r="K48" s="24"/>
    </row>
    <row r="49" spans="1:27" x14ac:dyDescent="0.25">
      <c r="B49" t="s">
        <v>162</v>
      </c>
      <c r="C49" t="s">
        <v>130</v>
      </c>
      <c r="D49" t="s">
        <v>163</v>
      </c>
      <c r="E49" s="21">
        <v>1</v>
      </c>
      <c r="F49" t="s">
        <v>132</v>
      </c>
      <c r="G49" t="s">
        <v>133</v>
      </c>
      <c r="H49" s="22">
        <v>27.19</v>
      </c>
      <c r="I49" t="s">
        <v>134</v>
      </c>
      <c r="J49" s="23">
        <f>ROUND(E49/I46* H49,5)</f>
        <v>27.19</v>
      </c>
      <c r="K49" s="24"/>
    </row>
    <row r="50" spans="1:27" x14ac:dyDescent="0.25">
      <c r="B50" t="s">
        <v>164</v>
      </c>
      <c r="C50" t="s">
        <v>130</v>
      </c>
      <c r="D50" t="s">
        <v>165</v>
      </c>
      <c r="E50" s="21">
        <v>1</v>
      </c>
      <c r="F50" t="s">
        <v>132</v>
      </c>
      <c r="G50" t="s">
        <v>133</v>
      </c>
      <c r="H50" s="22">
        <v>22.7</v>
      </c>
      <c r="I50" t="s">
        <v>134</v>
      </c>
      <c r="J50" s="23">
        <f>ROUND(E50/I46* H50,5)</f>
        <v>22.7</v>
      </c>
      <c r="K50" s="24"/>
    </row>
    <row r="51" spans="1:27" x14ac:dyDescent="0.25">
      <c r="B51" t="s">
        <v>166</v>
      </c>
      <c r="C51" t="s">
        <v>130</v>
      </c>
      <c r="D51" t="s">
        <v>167</v>
      </c>
      <c r="E51" s="21">
        <v>0.5</v>
      </c>
      <c r="F51" t="s">
        <v>132</v>
      </c>
      <c r="G51" t="s">
        <v>133</v>
      </c>
      <c r="H51" s="22">
        <v>27.64</v>
      </c>
      <c r="I51" t="s">
        <v>134</v>
      </c>
      <c r="J51" s="23">
        <f>ROUND(E51/I46* H51,5)</f>
        <v>13.82</v>
      </c>
      <c r="K51" s="24"/>
    </row>
    <row r="52" spans="1:27" x14ac:dyDescent="0.25">
      <c r="D52" s="25" t="s">
        <v>135</v>
      </c>
      <c r="E52" s="24"/>
      <c r="H52" s="24"/>
      <c r="K52" s="22">
        <f>SUM(J48:J51)</f>
        <v>75.824999999999989</v>
      </c>
    </row>
    <row r="53" spans="1:27" x14ac:dyDescent="0.25">
      <c r="B53" s="14" t="s">
        <v>140</v>
      </c>
      <c r="E53" s="24"/>
      <c r="H53" s="24"/>
      <c r="K53" s="24"/>
    </row>
    <row r="54" spans="1:27" x14ac:dyDescent="0.25">
      <c r="B54" t="s">
        <v>168</v>
      </c>
      <c r="C54" t="s">
        <v>13</v>
      </c>
      <c r="D54" t="s">
        <v>169</v>
      </c>
      <c r="E54" s="21">
        <v>6</v>
      </c>
      <c r="G54" t="s">
        <v>133</v>
      </c>
      <c r="H54" s="22">
        <v>4.5</v>
      </c>
      <c r="I54" t="s">
        <v>134</v>
      </c>
      <c r="J54" s="23">
        <f>ROUND(E54* H54,5)</f>
        <v>27</v>
      </c>
      <c r="K54" s="24"/>
    </row>
    <row r="55" spans="1:27" x14ac:dyDescent="0.25">
      <c r="B55" t="s">
        <v>170</v>
      </c>
      <c r="C55" t="s">
        <v>64</v>
      </c>
      <c r="D55" t="s">
        <v>171</v>
      </c>
      <c r="E55" s="21">
        <v>6</v>
      </c>
      <c r="G55" t="s">
        <v>133</v>
      </c>
      <c r="H55" s="22">
        <v>2.0299999999999998</v>
      </c>
      <c r="I55" t="s">
        <v>134</v>
      </c>
      <c r="J55" s="23">
        <f>ROUND(E55* H55,5)</f>
        <v>12.18</v>
      </c>
      <c r="K55" s="24"/>
    </row>
    <row r="56" spans="1:27" x14ac:dyDescent="0.25">
      <c r="B56" t="s">
        <v>172</v>
      </c>
      <c r="C56" t="s">
        <v>64</v>
      </c>
      <c r="D56" t="s">
        <v>173</v>
      </c>
      <c r="E56" s="21">
        <v>3</v>
      </c>
      <c r="G56" t="s">
        <v>133</v>
      </c>
      <c r="H56" s="22">
        <v>0.9</v>
      </c>
      <c r="I56" t="s">
        <v>134</v>
      </c>
      <c r="J56" s="23">
        <f>ROUND(E56* H56,5)</f>
        <v>2.7</v>
      </c>
      <c r="K56" s="24"/>
    </row>
    <row r="57" spans="1:27" x14ac:dyDescent="0.25">
      <c r="D57" s="25" t="s">
        <v>150</v>
      </c>
      <c r="E57" s="24"/>
      <c r="H57" s="24"/>
      <c r="K57" s="22">
        <f>SUM(J54:J56)</f>
        <v>41.88</v>
      </c>
    </row>
    <row r="58" spans="1:27" x14ac:dyDescent="0.25">
      <c r="D58" s="25" t="s">
        <v>151</v>
      </c>
      <c r="E58" s="24"/>
      <c r="H58" s="24"/>
      <c r="K58" s="26">
        <f>SUM(J47:J57)</f>
        <v>117.705</v>
      </c>
    </row>
    <row r="59" spans="1:27" x14ac:dyDescent="0.25">
      <c r="D59" s="25" t="s">
        <v>174</v>
      </c>
      <c r="E59" s="24"/>
      <c r="H59" s="24">
        <v>7</v>
      </c>
      <c r="I59" t="s">
        <v>153</v>
      </c>
      <c r="K59" s="22">
        <f>ROUND(H59/100*K58,5)</f>
        <v>8.23935</v>
      </c>
    </row>
    <row r="60" spans="1:27" x14ac:dyDescent="0.25">
      <c r="D60" s="25" t="s">
        <v>154</v>
      </c>
      <c r="E60" s="24"/>
      <c r="H60" s="24"/>
      <c r="K60" s="26">
        <f>SUM(K58:K59)</f>
        <v>125.94435</v>
      </c>
    </row>
    <row r="62" spans="1:27" ht="45" customHeight="1" x14ac:dyDescent="0.25">
      <c r="A62" s="17"/>
      <c r="B62" s="17" t="s">
        <v>175</v>
      </c>
      <c r="C62" s="18" t="s">
        <v>24</v>
      </c>
      <c r="D62" s="40" t="s">
        <v>176</v>
      </c>
      <c r="E62" s="41"/>
      <c r="F62" s="41"/>
      <c r="G62" s="18"/>
      <c r="H62" s="19" t="s">
        <v>127</v>
      </c>
      <c r="I62" s="42">
        <v>1</v>
      </c>
      <c r="J62" s="43"/>
      <c r="K62" s="20">
        <f>ROUND(K76,2)</f>
        <v>55.35</v>
      </c>
      <c r="L62" s="18"/>
      <c r="M62" s="18"/>
      <c r="N62" s="18"/>
      <c r="O62" s="18"/>
      <c r="P62" s="18"/>
      <c r="Q62" s="18"/>
      <c r="R62" s="18"/>
      <c r="S62" s="18"/>
      <c r="T62" s="18"/>
      <c r="U62" s="18"/>
      <c r="V62" s="18"/>
      <c r="W62" s="18"/>
      <c r="X62" s="18"/>
      <c r="Y62" s="18"/>
      <c r="Z62" s="18"/>
      <c r="AA62" s="18"/>
    </row>
    <row r="63" spans="1:27" x14ac:dyDescent="0.25">
      <c r="B63" s="14" t="s">
        <v>128</v>
      </c>
    </row>
    <row r="64" spans="1:27" x14ac:dyDescent="0.25">
      <c r="B64" t="s">
        <v>166</v>
      </c>
      <c r="C64" t="s">
        <v>130</v>
      </c>
      <c r="D64" t="s">
        <v>167</v>
      </c>
      <c r="E64" s="21">
        <v>0.2</v>
      </c>
      <c r="F64" t="s">
        <v>132</v>
      </c>
      <c r="G64" t="s">
        <v>133</v>
      </c>
      <c r="H64" s="22">
        <v>27.64</v>
      </c>
      <c r="I64" t="s">
        <v>134</v>
      </c>
      <c r="J64" s="23">
        <f>ROUND(E64/I62* H64,5)</f>
        <v>5.5279999999999996</v>
      </c>
      <c r="K64" s="24"/>
    </row>
    <row r="65" spans="1:27" x14ac:dyDescent="0.25">
      <c r="B65" t="s">
        <v>129</v>
      </c>
      <c r="C65" t="s">
        <v>130</v>
      </c>
      <c r="D65" t="s">
        <v>131</v>
      </c>
      <c r="E65" s="21">
        <v>0.9</v>
      </c>
      <c r="F65" t="s">
        <v>132</v>
      </c>
      <c r="G65" t="s">
        <v>133</v>
      </c>
      <c r="H65" s="22">
        <v>23.47</v>
      </c>
      <c r="I65" t="s">
        <v>134</v>
      </c>
      <c r="J65" s="23">
        <f>ROUND(E65/I62* H65,5)</f>
        <v>21.123000000000001</v>
      </c>
      <c r="K65" s="24"/>
    </row>
    <row r="66" spans="1:27" x14ac:dyDescent="0.25">
      <c r="B66" t="s">
        <v>164</v>
      </c>
      <c r="C66" t="s">
        <v>130</v>
      </c>
      <c r="D66" t="s">
        <v>165</v>
      </c>
      <c r="E66" s="21">
        <v>0.7</v>
      </c>
      <c r="F66" t="s">
        <v>132</v>
      </c>
      <c r="G66" t="s">
        <v>133</v>
      </c>
      <c r="H66" s="22">
        <v>22.7</v>
      </c>
      <c r="I66" t="s">
        <v>134</v>
      </c>
      <c r="J66" s="23">
        <f>ROUND(E66/I62* H66,5)</f>
        <v>15.89</v>
      </c>
      <c r="K66" s="24"/>
    </row>
    <row r="67" spans="1:27" x14ac:dyDescent="0.25">
      <c r="D67" s="25" t="s">
        <v>135</v>
      </c>
      <c r="E67" s="24"/>
      <c r="H67" s="24"/>
      <c r="K67" s="22">
        <f>SUM(J64:J66)</f>
        <v>42.540999999999997</v>
      </c>
    </row>
    <row r="68" spans="1:27" x14ac:dyDescent="0.25">
      <c r="B68" s="14" t="s">
        <v>136</v>
      </c>
      <c r="E68" s="24"/>
      <c r="H68" s="24"/>
      <c r="K68" s="24"/>
    </row>
    <row r="69" spans="1:27" x14ac:dyDescent="0.25">
      <c r="B69" t="s">
        <v>177</v>
      </c>
      <c r="C69" t="s">
        <v>130</v>
      </c>
      <c r="D69" t="s">
        <v>178</v>
      </c>
      <c r="E69" s="21">
        <v>0.2</v>
      </c>
      <c r="F69" t="s">
        <v>132</v>
      </c>
      <c r="G69" t="s">
        <v>133</v>
      </c>
      <c r="H69" s="22">
        <v>7.07</v>
      </c>
      <c r="I69" t="s">
        <v>134</v>
      </c>
      <c r="J69" s="23">
        <f>ROUND(E69/I62* H69,5)</f>
        <v>1.4139999999999999</v>
      </c>
      <c r="K69" s="24"/>
    </row>
    <row r="70" spans="1:27" x14ac:dyDescent="0.25">
      <c r="B70" t="s">
        <v>179</v>
      </c>
      <c r="C70" t="s">
        <v>130</v>
      </c>
      <c r="D70" t="s">
        <v>180</v>
      </c>
      <c r="E70" s="21">
        <v>0.45</v>
      </c>
      <c r="F70" t="s">
        <v>132</v>
      </c>
      <c r="G70" t="s">
        <v>133</v>
      </c>
      <c r="H70" s="22">
        <v>15.86</v>
      </c>
      <c r="I70" t="s">
        <v>134</v>
      </c>
      <c r="J70" s="23">
        <f>ROUND(E70/I62* H70,5)</f>
        <v>7.1369999999999996</v>
      </c>
      <c r="K70" s="24"/>
    </row>
    <row r="71" spans="1:27" x14ac:dyDescent="0.25">
      <c r="D71" s="25" t="s">
        <v>139</v>
      </c>
      <c r="E71" s="24"/>
      <c r="H71" s="24"/>
      <c r="K71" s="22">
        <f>SUM(J69:J70)</f>
        <v>8.5510000000000002</v>
      </c>
    </row>
    <row r="72" spans="1:27" x14ac:dyDescent="0.25">
      <c r="E72" s="24"/>
      <c r="H72" s="24"/>
      <c r="K72" s="24"/>
    </row>
    <row r="73" spans="1:27" x14ac:dyDescent="0.25">
      <c r="D73" s="25" t="s">
        <v>152</v>
      </c>
      <c r="E73" s="24"/>
      <c r="H73" s="24">
        <v>1.5</v>
      </c>
      <c r="I73" t="s">
        <v>153</v>
      </c>
      <c r="J73">
        <f>ROUND(H73/100*K67,5)</f>
        <v>0.63812000000000002</v>
      </c>
      <c r="K73" s="24"/>
    </row>
    <row r="74" spans="1:27" x14ac:dyDescent="0.25">
      <c r="D74" s="25" t="s">
        <v>151</v>
      </c>
      <c r="E74" s="24"/>
      <c r="H74" s="24"/>
      <c r="K74" s="26">
        <f>SUM(J63:J73)</f>
        <v>51.730119999999999</v>
      </c>
    </row>
    <row r="75" spans="1:27" x14ac:dyDescent="0.25">
      <c r="D75" s="25" t="s">
        <v>174</v>
      </c>
      <c r="E75" s="24"/>
      <c r="H75" s="24">
        <v>7</v>
      </c>
      <c r="I75" t="s">
        <v>153</v>
      </c>
      <c r="K75" s="22">
        <f>ROUND(H75/100*K74,5)</f>
        <v>3.6211099999999998</v>
      </c>
    </row>
    <row r="76" spans="1:27" x14ac:dyDescent="0.25">
      <c r="D76" s="25" t="s">
        <v>154</v>
      </c>
      <c r="E76" s="24"/>
      <c r="H76" s="24"/>
      <c r="K76" s="26">
        <f>SUM(K74:K75)</f>
        <v>55.351230000000001</v>
      </c>
    </row>
    <row r="78" spans="1:27" ht="45" customHeight="1" x14ac:dyDescent="0.25">
      <c r="A78" s="17"/>
      <c r="B78" s="17" t="s">
        <v>181</v>
      </c>
      <c r="C78" s="18" t="s">
        <v>24</v>
      </c>
      <c r="D78" s="40" t="s">
        <v>182</v>
      </c>
      <c r="E78" s="41"/>
      <c r="F78" s="41"/>
      <c r="G78" s="18"/>
      <c r="H78" s="19" t="s">
        <v>127</v>
      </c>
      <c r="I78" s="42">
        <v>1</v>
      </c>
      <c r="J78" s="43"/>
      <c r="K78" s="20">
        <f>ROUND(K87,2)</f>
        <v>16.25</v>
      </c>
      <c r="L78" s="18"/>
      <c r="M78" s="18"/>
      <c r="N78" s="18"/>
      <c r="O78" s="18"/>
      <c r="P78" s="18"/>
      <c r="Q78" s="18"/>
      <c r="R78" s="18"/>
      <c r="S78" s="18"/>
      <c r="T78" s="18"/>
      <c r="U78" s="18"/>
      <c r="V78" s="18"/>
      <c r="W78" s="18"/>
      <c r="X78" s="18"/>
      <c r="Y78" s="18"/>
      <c r="Z78" s="18"/>
      <c r="AA78" s="18"/>
    </row>
    <row r="79" spans="1:27" x14ac:dyDescent="0.25">
      <c r="B79" s="14" t="s">
        <v>128</v>
      </c>
    </row>
    <row r="80" spans="1:27" x14ac:dyDescent="0.25">
      <c r="B80" t="s">
        <v>162</v>
      </c>
      <c r="C80" t="s">
        <v>130</v>
      </c>
      <c r="D80" t="s">
        <v>163</v>
      </c>
      <c r="E80" s="21">
        <v>0.3</v>
      </c>
      <c r="F80" t="s">
        <v>132</v>
      </c>
      <c r="G80" t="s">
        <v>133</v>
      </c>
      <c r="H80" s="22">
        <v>27.19</v>
      </c>
      <c r="I80" t="s">
        <v>134</v>
      </c>
      <c r="J80" s="23">
        <f>ROUND(E80/I78* H80,5)</f>
        <v>8.157</v>
      </c>
      <c r="K80" s="24"/>
    </row>
    <row r="81" spans="1:27" x14ac:dyDescent="0.25">
      <c r="B81" t="s">
        <v>164</v>
      </c>
      <c r="C81" t="s">
        <v>130</v>
      </c>
      <c r="D81" t="s">
        <v>165</v>
      </c>
      <c r="E81" s="21">
        <v>0.3</v>
      </c>
      <c r="F81" t="s">
        <v>132</v>
      </c>
      <c r="G81" t="s">
        <v>133</v>
      </c>
      <c r="H81" s="22">
        <v>22.7</v>
      </c>
      <c r="I81" t="s">
        <v>134</v>
      </c>
      <c r="J81" s="23">
        <f>ROUND(E81/I78* H81,5)</f>
        <v>6.81</v>
      </c>
      <c r="K81" s="24"/>
    </row>
    <row r="82" spans="1:27" x14ac:dyDescent="0.25">
      <c r="D82" s="25" t="s">
        <v>135</v>
      </c>
      <c r="E82" s="24"/>
      <c r="H82" s="24"/>
      <c r="K82" s="22">
        <f>SUM(J80:J81)</f>
        <v>14.966999999999999</v>
      </c>
    </row>
    <row r="83" spans="1:27" x14ac:dyDescent="0.25">
      <c r="E83" s="24"/>
      <c r="H83" s="24"/>
      <c r="K83" s="24"/>
    </row>
    <row r="84" spans="1:27" x14ac:dyDescent="0.25">
      <c r="D84" s="25" t="s">
        <v>152</v>
      </c>
      <c r="E84" s="24"/>
      <c r="H84" s="24">
        <v>1.5</v>
      </c>
      <c r="I84" t="s">
        <v>153</v>
      </c>
      <c r="J84">
        <f>ROUND(H84/100*K82,5)</f>
        <v>0.22450999999999999</v>
      </c>
      <c r="K84" s="24"/>
    </row>
    <row r="85" spans="1:27" x14ac:dyDescent="0.25">
      <c r="D85" s="25" t="s">
        <v>151</v>
      </c>
      <c r="E85" s="24"/>
      <c r="H85" s="24"/>
      <c r="K85" s="26">
        <f>SUM(J79:J84)</f>
        <v>15.191509999999999</v>
      </c>
    </row>
    <row r="86" spans="1:27" x14ac:dyDescent="0.25">
      <c r="D86" s="25" t="s">
        <v>174</v>
      </c>
      <c r="E86" s="24"/>
      <c r="H86" s="24">
        <v>7</v>
      </c>
      <c r="I86" t="s">
        <v>153</v>
      </c>
      <c r="K86" s="22">
        <f>ROUND(H86/100*K85,5)</f>
        <v>1.06341</v>
      </c>
    </row>
    <row r="87" spans="1:27" x14ac:dyDescent="0.25">
      <c r="D87" s="25" t="s">
        <v>154</v>
      </c>
      <c r="E87" s="24"/>
      <c r="H87" s="24"/>
      <c r="K87" s="26">
        <f>SUM(K85:K86)</f>
        <v>16.254919999999998</v>
      </c>
    </row>
    <row r="89" spans="1:27" ht="45" customHeight="1" x14ac:dyDescent="0.25">
      <c r="A89" s="17"/>
      <c r="B89" s="17" t="s">
        <v>183</v>
      </c>
      <c r="C89" s="18" t="s">
        <v>24</v>
      </c>
      <c r="D89" s="40" t="s">
        <v>184</v>
      </c>
      <c r="E89" s="41"/>
      <c r="F89" s="41"/>
      <c r="G89" s="18"/>
      <c r="H89" s="19" t="s">
        <v>127</v>
      </c>
      <c r="I89" s="42">
        <v>1</v>
      </c>
      <c r="J89" s="43"/>
      <c r="K89" s="20">
        <f>ROUND(K98,2)</f>
        <v>24.38</v>
      </c>
      <c r="L89" s="18"/>
      <c r="M89" s="18"/>
      <c r="N89" s="18"/>
      <c r="O89" s="18"/>
      <c r="P89" s="18"/>
      <c r="Q89" s="18"/>
      <c r="R89" s="18"/>
      <c r="S89" s="18"/>
      <c r="T89" s="18"/>
      <c r="U89" s="18"/>
      <c r="V89" s="18"/>
      <c r="W89" s="18"/>
      <c r="X89" s="18"/>
      <c r="Y89" s="18"/>
      <c r="Z89" s="18"/>
      <c r="AA89" s="18"/>
    </row>
    <row r="90" spans="1:27" x14ac:dyDescent="0.25">
      <c r="B90" s="14" t="s">
        <v>128</v>
      </c>
    </row>
    <row r="91" spans="1:27" x14ac:dyDescent="0.25">
      <c r="B91" t="s">
        <v>162</v>
      </c>
      <c r="C91" t="s">
        <v>130</v>
      </c>
      <c r="D91" t="s">
        <v>163</v>
      </c>
      <c r="E91" s="21">
        <v>0.45</v>
      </c>
      <c r="F91" t="s">
        <v>132</v>
      </c>
      <c r="G91" t="s">
        <v>133</v>
      </c>
      <c r="H91" s="22">
        <v>27.19</v>
      </c>
      <c r="I91" t="s">
        <v>134</v>
      </c>
      <c r="J91" s="23">
        <f>ROUND(E91/I89* H91,5)</f>
        <v>12.2355</v>
      </c>
      <c r="K91" s="24"/>
    </row>
    <row r="92" spans="1:27" x14ac:dyDescent="0.25">
      <c r="B92" t="s">
        <v>164</v>
      </c>
      <c r="C92" t="s">
        <v>130</v>
      </c>
      <c r="D92" t="s">
        <v>165</v>
      </c>
      <c r="E92" s="21">
        <v>0.45</v>
      </c>
      <c r="F92" t="s">
        <v>132</v>
      </c>
      <c r="G92" t="s">
        <v>133</v>
      </c>
      <c r="H92" s="22">
        <v>22.7</v>
      </c>
      <c r="I92" t="s">
        <v>134</v>
      </c>
      <c r="J92" s="23">
        <f>ROUND(E92/I89* H92,5)</f>
        <v>10.215</v>
      </c>
      <c r="K92" s="24"/>
    </row>
    <row r="93" spans="1:27" x14ac:dyDescent="0.25">
      <c r="D93" s="25" t="s">
        <v>135</v>
      </c>
      <c r="E93" s="24"/>
      <c r="H93" s="24"/>
      <c r="K93" s="22">
        <f>SUM(J91:J92)</f>
        <v>22.450499999999998</v>
      </c>
    </row>
    <row r="94" spans="1:27" x14ac:dyDescent="0.25">
      <c r="E94" s="24"/>
      <c r="H94" s="24"/>
      <c r="K94" s="24"/>
    </row>
    <row r="95" spans="1:27" x14ac:dyDescent="0.25">
      <c r="D95" s="25" t="s">
        <v>152</v>
      </c>
      <c r="E95" s="24"/>
      <c r="H95" s="24">
        <v>1.5</v>
      </c>
      <c r="I95" t="s">
        <v>153</v>
      </c>
      <c r="J95">
        <f>ROUND(H95/100*K93,5)</f>
        <v>0.33676</v>
      </c>
      <c r="K95" s="24"/>
    </row>
    <row r="96" spans="1:27" x14ac:dyDescent="0.25">
      <c r="D96" s="25" t="s">
        <v>151</v>
      </c>
      <c r="E96" s="24"/>
      <c r="H96" s="24"/>
      <c r="K96" s="26">
        <f>SUM(J90:J95)</f>
        <v>22.78726</v>
      </c>
    </row>
    <row r="97" spans="1:27" x14ac:dyDescent="0.25">
      <c r="D97" s="25" t="s">
        <v>174</v>
      </c>
      <c r="E97" s="24"/>
      <c r="H97" s="24">
        <v>7</v>
      </c>
      <c r="I97" t="s">
        <v>153</v>
      </c>
      <c r="K97" s="22">
        <f>ROUND(H97/100*K96,5)</f>
        <v>1.59511</v>
      </c>
    </row>
    <row r="98" spans="1:27" x14ac:dyDescent="0.25">
      <c r="D98" s="25" t="s">
        <v>154</v>
      </c>
      <c r="E98" s="24"/>
      <c r="H98" s="24"/>
      <c r="K98" s="26">
        <f>SUM(K96:K97)</f>
        <v>24.382370000000002</v>
      </c>
    </row>
    <row r="100" spans="1:27" ht="45" customHeight="1" x14ac:dyDescent="0.25">
      <c r="A100" s="17"/>
      <c r="B100" s="17" t="s">
        <v>185</v>
      </c>
      <c r="C100" s="18" t="s">
        <v>19</v>
      </c>
      <c r="D100" s="40" t="s">
        <v>186</v>
      </c>
      <c r="E100" s="41"/>
      <c r="F100" s="41"/>
      <c r="G100" s="18"/>
      <c r="H100" s="19" t="s">
        <v>127</v>
      </c>
      <c r="I100" s="42">
        <v>1</v>
      </c>
      <c r="J100" s="43"/>
      <c r="K100" s="20">
        <f>ROUND(K111,2)</f>
        <v>8.76</v>
      </c>
      <c r="L100" s="18"/>
      <c r="M100" s="18"/>
      <c r="N100" s="18"/>
      <c r="O100" s="18"/>
      <c r="P100" s="18"/>
      <c r="Q100" s="18"/>
      <c r="R100" s="18"/>
      <c r="S100" s="18"/>
      <c r="T100" s="18"/>
      <c r="U100" s="18"/>
      <c r="V100" s="18"/>
      <c r="W100" s="18"/>
      <c r="X100" s="18"/>
      <c r="Y100" s="18"/>
      <c r="Z100" s="18"/>
      <c r="AA100" s="18"/>
    </row>
    <row r="101" spans="1:27" x14ac:dyDescent="0.25">
      <c r="B101" s="14" t="s">
        <v>128</v>
      </c>
    </row>
    <row r="102" spans="1:27" x14ac:dyDescent="0.25">
      <c r="B102" t="s">
        <v>129</v>
      </c>
      <c r="C102" t="s">
        <v>130</v>
      </c>
      <c r="D102" t="s">
        <v>131</v>
      </c>
      <c r="E102" s="21">
        <v>0.3</v>
      </c>
      <c r="F102" t="s">
        <v>132</v>
      </c>
      <c r="G102" t="s">
        <v>133</v>
      </c>
      <c r="H102" s="22">
        <v>23.47</v>
      </c>
      <c r="I102" t="s">
        <v>134</v>
      </c>
      <c r="J102" s="23">
        <f>ROUND(E102/I100* H102,5)</f>
        <v>7.0410000000000004</v>
      </c>
      <c r="K102" s="24"/>
    </row>
    <row r="103" spans="1:27" x14ac:dyDescent="0.25">
      <c r="D103" s="25" t="s">
        <v>135</v>
      </c>
      <c r="E103" s="24"/>
      <c r="H103" s="24"/>
      <c r="K103" s="22">
        <f>SUM(J102:J102)</f>
        <v>7.0410000000000004</v>
      </c>
    </row>
    <row r="104" spans="1:27" x14ac:dyDescent="0.25">
      <c r="B104" s="14" t="s">
        <v>136</v>
      </c>
      <c r="E104" s="24"/>
      <c r="H104" s="24"/>
      <c r="K104" s="24"/>
    </row>
    <row r="105" spans="1:27" x14ac:dyDescent="0.25">
      <c r="B105" t="s">
        <v>187</v>
      </c>
      <c r="C105" t="s">
        <v>130</v>
      </c>
      <c r="D105" t="s">
        <v>188</v>
      </c>
      <c r="E105" s="21">
        <v>0.3</v>
      </c>
      <c r="F105" t="s">
        <v>132</v>
      </c>
      <c r="G105" t="s">
        <v>133</v>
      </c>
      <c r="H105" s="22">
        <v>3.48</v>
      </c>
      <c r="I105" t="s">
        <v>134</v>
      </c>
      <c r="J105" s="23">
        <f>ROUND(E105/I100* H105,5)</f>
        <v>1.044</v>
      </c>
      <c r="K105" s="24"/>
    </row>
    <row r="106" spans="1:27" x14ac:dyDescent="0.25">
      <c r="D106" s="25" t="s">
        <v>139</v>
      </c>
      <c r="E106" s="24"/>
      <c r="H106" s="24"/>
      <c r="K106" s="22">
        <f>SUM(J105:J105)</f>
        <v>1.044</v>
      </c>
    </row>
    <row r="107" spans="1:27" x14ac:dyDescent="0.25">
      <c r="E107" s="24"/>
      <c r="H107" s="24"/>
      <c r="K107" s="24"/>
    </row>
    <row r="108" spans="1:27" x14ac:dyDescent="0.25">
      <c r="D108" s="25" t="s">
        <v>152</v>
      </c>
      <c r="E108" s="24"/>
      <c r="H108" s="24">
        <v>1.5</v>
      </c>
      <c r="I108" t="s">
        <v>153</v>
      </c>
      <c r="J108">
        <f>ROUND(H108/100*K103,5)</f>
        <v>0.10562000000000001</v>
      </c>
      <c r="K108" s="24"/>
    </row>
    <row r="109" spans="1:27" x14ac:dyDescent="0.25">
      <c r="D109" s="25" t="s">
        <v>151</v>
      </c>
      <c r="E109" s="24"/>
      <c r="H109" s="24"/>
      <c r="K109" s="26">
        <f>SUM(J101:J108)</f>
        <v>8.1906200000000009</v>
      </c>
    </row>
    <row r="110" spans="1:27" x14ac:dyDescent="0.25">
      <c r="D110" s="25" t="s">
        <v>174</v>
      </c>
      <c r="E110" s="24"/>
      <c r="H110" s="24">
        <v>7</v>
      </c>
      <c r="I110" t="s">
        <v>153</v>
      </c>
      <c r="K110" s="22">
        <f>ROUND(H110/100*K109,5)</f>
        <v>0.57333999999999996</v>
      </c>
    </row>
    <row r="111" spans="1:27" x14ac:dyDescent="0.25">
      <c r="D111" s="25" t="s">
        <v>154</v>
      </c>
      <c r="E111" s="24"/>
      <c r="H111" s="24"/>
      <c r="K111" s="26">
        <f>SUM(K109:K110)</f>
        <v>8.7639600000000009</v>
      </c>
    </row>
    <row r="113" spans="1:27" ht="45" customHeight="1" x14ac:dyDescent="0.25">
      <c r="A113" s="17"/>
      <c r="B113" s="17" t="s">
        <v>189</v>
      </c>
      <c r="C113" s="18" t="s">
        <v>24</v>
      </c>
      <c r="D113" s="40" t="s">
        <v>190</v>
      </c>
      <c r="E113" s="41"/>
      <c r="F113" s="41"/>
      <c r="G113" s="18"/>
      <c r="H113" s="19" t="s">
        <v>127</v>
      </c>
      <c r="I113" s="42">
        <v>1</v>
      </c>
      <c r="J113" s="43"/>
      <c r="K113" s="20">
        <f>ROUND(K126,2)</f>
        <v>12.75</v>
      </c>
      <c r="L113" s="18"/>
      <c r="M113" s="18"/>
      <c r="N113" s="18"/>
      <c r="O113" s="18"/>
      <c r="P113" s="18"/>
      <c r="Q113" s="18"/>
      <c r="R113" s="18"/>
      <c r="S113" s="18"/>
      <c r="T113" s="18"/>
      <c r="U113" s="18"/>
      <c r="V113" s="18"/>
      <c r="W113" s="18"/>
      <c r="X113" s="18"/>
      <c r="Y113" s="18"/>
      <c r="Z113" s="18"/>
      <c r="AA113" s="18"/>
    </row>
    <row r="114" spans="1:27" x14ac:dyDescent="0.25">
      <c r="B114" s="14" t="s">
        <v>128</v>
      </c>
    </row>
    <row r="115" spans="1:27" x14ac:dyDescent="0.25">
      <c r="B115" t="s">
        <v>191</v>
      </c>
      <c r="C115" t="s">
        <v>130</v>
      </c>
      <c r="D115" t="s">
        <v>192</v>
      </c>
      <c r="E115" s="21">
        <v>0.03</v>
      </c>
      <c r="F115" t="s">
        <v>132</v>
      </c>
      <c r="G115" t="s">
        <v>133</v>
      </c>
      <c r="H115" s="22">
        <v>24.14</v>
      </c>
      <c r="I115" t="s">
        <v>134</v>
      </c>
      <c r="J115" s="23">
        <f>ROUND(E115/I113* H115,5)</f>
        <v>0.72419999999999995</v>
      </c>
      <c r="K115" s="24"/>
    </row>
    <row r="116" spans="1:27" x14ac:dyDescent="0.25">
      <c r="B116" t="s">
        <v>193</v>
      </c>
      <c r="C116" t="s">
        <v>130</v>
      </c>
      <c r="D116" t="s">
        <v>194</v>
      </c>
      <c r="E116" s="21">
        <v>0.03</v>
      </c>
      <c r="F116" t="s">
        <v>132</v>
      </c>
      <c r="G116" t="s">
        <v>133</v>
      </c>
      <c r="H116" s="22">
        <v>27.19</v>
      </c>
      <c r="I116" t="s">
        <v>134</v>
      </c>
      <c r="J116" s="23">
        <f>ROUND(E116/I113* H116,5)</f>
        <v>0.81569999999999998</v>
      </c>
      <c r="K116" s="24"/>
    </row>
    <row r="117" spans="1:27" x14ac:dyDescent="0.25">
      <c r="D117" s="25" t="s">
        <v>135</v>
      </c>
      <c r="E117" s="24"/>
      <c r="H117" s="24"/>
      <c r="K117" s="22">
        <f>SUM(J115:J116)</f>
        <v>1.5398999999999998</v>
      </c>
    </row>
    <row r="118" spans="1:27" x14ac:dyDescent="0.25">
      <c r="B118" s="14" t="s">
        <v>140</v>
      </c>
      <c r="E118" s="24"/>
      <c r="H118" s="24"/>
      <c r="K118" s="24"/>
    </row>
    <row r="119" spans="1:27" x14ac:dyDescent="0.25">
      <c r="B119" t="s">
        <v>195</v>
      </c>
      <c r="C119" t="s">
        <v>24</v>
      </c>
      <c r="D119" t="s">
        <v>196</v>
      </c>
      <c r="E119" s="21">
        <v>1.2</v>
      </c>
      <c r="G119" t="s">
        <v>133</v>
      </c>
      <c r="H119" s="22">
        <v>8.59</v>
      </c>
      <c r="I119" t="s">
        <v>134</v>
      </c>
      <c r="J119" s="23">
        <f>ROUND(E119* H119,5)</f>
        <v>10.308</v>
      </c>
      <c r="K119" s="24"/>
    </row>
    <row r="120" spans="1:27" x14ac:dyDescent="0.25">
      <c r="B120" t="s">
        <v>197</v>
      </c>
      <c r="C120" t="s">
        <v>64</v>
      </c>
      <c r="D120" t="s">
        <v>198</v>
      </c>
      <c r="E120" s="21">
        <v>0.02</v>
      </c>
      <c r="G120" t="s">
        <v>133</v>
      </c>
      <c r="H120" s="22">
        <v>2.02</v>
      </c>
      <c r="I120" t="s">
        <v>134</v>
      </c>
      <c r="J120" s="23">
        <f>ROUND(E120* H120,5)</f>
        <v>4.0399999999999998E-2</v>
      </c>
      <c r="K120" s="24"/>
    </row>
    <row r="121" spans="1:27" x14ac:dyDescent="0.25">
      <c r="D121" s="25" t="s">
        <v>150</v>
      </c>
      <c r="E121" s="24"/>
      <c r="H121" s="24"/>
      <c r="K121" s="22">
        <f>SUM(J119:J120)</f>
        <v>10.3484</v>
      </c>
    </row>
    <row r="122" spans="1:27" x14ac:dyDescent="0.25">
      <c r="E122" s="24"/>
      <c r="H122" s="24"/>
      <c r="K122" s="24"/>
    </row>
    <row r="123" spans="1:27" x14ac:dyDescent="0.25">
      <c r="D123" s="25" t="s">
        <v>152</v>
      </c>
      <c r="E123" s="24"/>
      <c r="H123" s="24">
        <v>1.5</v>
      </c>
      <c r="I123" t="s">
        <v>153</v>
      </c>
      <c r="J123">
        <f>ROUND(H123/100*K117,5)</f>
        <v>2.3099999999999999E-2</v>
      </c>
      <c r="K123" s="24"/>
    </row>
    <row r="124" spans="1:27" x14ac:dyDescent="0.25">
      <c r="D124" s="25" t="s">
        <v>151</v>
      </c>
      <c r="E124" s="24"/>
      <c r="H124" s="24"/>
      <c r="K124" s="26">
        <f>SUM(J114:J123)</f>
        <v>11.911399999999999</v>
      </c>
    </row>
    <row r="125" spans="1:27" x14ac:dyDescent="0.25">
      <c r="D125" s="25" t="s">
        <v>174</v>
      </c>
      <c r="E125" s="24"/>
      <c r="H125" s="24">
        <v>7</v>
      </c>
      <c r="I125" t="s">
        <v>153</v>
      </c>
      <c r="K125" s="22">
        <f>ROUND(H125/100*K124,5)</f>
        <v>0.83379999999999999</v>
      </c>
    </row>
    <row r="126" spans="1:27" x14ac:dyDescent="0.25">
      <c r="D126" s="25" t="s">
        <v>154</v>
      </c>
      <c r="E126" s="24"/>
      <c r="H126" s="24"/>
      <c r="K126" s="26">
        <f>SUM(K124:K125)</f>
        <v>12.745199999999999</v>
      </c>
    </row>
    <row r="128" spans="1:27" ht="45" customHeight="1" x14ac:dyDescent="0.25">
      <c r="A128" s="17"/>
      <c r="B128" s="17" t="s">
        <v>199</v>
      </c>
      <c r="C128" s="18" t="s">
        <v>24</v>
      </c>
      <c r="D128" s="40" t="s">
        <v>200</v>
      </c>
      <c r="E128" s="41"/>
      <c r="F128" s="41"/>
      <c r="G128" s="18"/>
      <c r="H128" s="19" t="s">
        <v>127</v>
      </c>
      <c r="I128" s="42">
        <v>1</v>
      </c>
      <c r="J128" s="43"/>
      <c r="K128" s="20">
        <f>ROUND(K142,2)</f>
        <v>25.97</v>
      </c>
      <c r="L128" s="18"/>
      <c r="M128" s="18"/>
      <c r="N128" s="18"/>
      <c r="O128" s="18"/>
      <c r="P128" s="18"/>
      <c r="Q128" s="18"/>
      <c r="R128" s="18"/>
      <c r="S128" s="18"/>
      <c r="T128" s="18"/>
      <c r="U128" s="18"/>
      <c r="V128" s="18"/>
      <c r="W128" s="18"/>
      <c r="X128" s="18"/>
      <c r="Y128" s="18"/>
      <c r="Z128" s="18"/>
      <c r="AA128" s="18"/>
    </row>
    <row r="129" spans="1:27" x14ac:dyDescent="0.25">
      <c r="B129" s="14" t="s">
        <v>128</v>
      </c>
    </row>
    <row r="130" spans="1:27" x14ac:dyDescent="0.25">
      <c r="B130" t="s">
        <v>162</v>
      </c>
      <c r="C130" t="s">
        <v>130</v>
      </c>
      <c r="D130" t="s">
        <v>163</v>
      </c>
      <c r="E130" s="21">
        <v>0.45</v>
      </c>
      <c r="F130" t="s">
        <v>132</v>
      </c>
      <c r="G130" t="s">
        <v>133</v>
      </c>
      <c r="H130" s="22">
        <v>27.19</v>
      </c>
      <c r="I130" t="s">
        <v>134</v>
      </c>
      <c r="J130" s="23">
        <f>ROUND(E130/I128* H130,5)</f>
        <v>12.2355</v>
      </c>
      <c r="K130" s="24"/>
    </row>
    <row r="131" spans="1:27" x14ac:dyDescent="0.25">
      <c r="B131" t="s">
        <v>164</v>
      </c>
      <c r="C131" t="s">
        <v>130</v>
      </c>
      <c r="D131" t="s">
        <v>165</v>
      </c>
      <c r="E131" s="21">
        <v>0.45</v>
      </c>
      <c r="F131" t="s">
        <v>132</v>
      </c>
      <c r="G131" t="s">
        <v>133</v>
      </c>
      <c r="H131" s="22">
        <v>22.7</v>
      </c>
      <c r="I131" t="s">
        <v>134</v>
      </c>
      <c r="J131" s="23">
        <f>ROUND(E131/I128* H131,5)</f>
        <v>10.215</v>
      </c>
      <c r="K131" s="24"/>
    </row>
    <row r="132" spans="1:27" x14ac:dyDescent="0.25">
      <c r="D132" s="25" t="s">
        <v>135</v>
      </c>
      <c r="E132" s="24"/>
      <c r="H132" s="24"/>
      <c r="K132" s="22">
        <f>SUM(J130:J131)</f>
        <v>22.450499999999998</v>
      </c>
    </row>
    <row r="133" spans="1:27" x14ac:dyDescent="0.25">
      <c r="B133" s="14" t="s">
        <v>140</v>
      </c>
      <c r="E133" s="24"/>
      <c r="H133" s="24"/>
      <c r="K133" s="24"/>
    </row>
    <row r="134" spans="1:27" x14ac:dyDescent="0.25">
      <c r="B134" t="s">
        <v>201</v>
      </c>
      <c r="C134" t="s">
        <v>19</v>
      </c>
      <c r="D134" t="s">
        <v>202</v>
      </c>
      <c r="E134" s="21">
        <v>1.25</v>
      </c>
      <c r="G134" t="s">
        <v>133</v>
      </c>
      <c r="H134" s="22">
        <v>0.43</v>
      </c>
      <c r="I134" t="s">
        <v>134</v>
      </c>
      <c r="J134" s="23">
        <f>ROUND(E134* H134,5)</f>
        <v>0.53749999999999998</v>
      </c>
      <c r="K134" s="24"/>
    </row>
    <row r="135" spans="1:27" x14ac:dyDescent="0.25">
      <c r="B135" t="s">
        <v>203</v>
      </c>
      <c r="C135" t="s">
        <v>204</v>
      </c>
      <c r="D135" t="s">
        <v>205</v>
      </c>
      <c r="E135" s="21">
        <v>6.0000000000000001E-3</v>
      </c>
      <c r="G135" t="s">
        <v>133</v>
      </c>
      <c r="H135" s="22">
        <v>109.34</v>
      </c>
      <c r="I135" t="s">
        <v>134</v>
      </c>
      <c r="J135" s="23">
        <f>ROUND(E135* H135,5)</f>
        <v>0.65603999999999996</v>
      </c>
      <c r="K135" s="24"/>
    </row>
    <row r="136" spans="1:27" x14ac:dyDescent="0.25">
      <c r="B136" t="s">
        <v>206</v>
      </c>
      <c r="C136" t="s">
        <v>64</v>
      </c>
      <c r="D136" t="s">
        <v>207</v>
      </c>
      <c r="E136" s="21">
        <v>4.48E-2</v>
      </c>
      <c r="G136" t="s">
        <v>133</v>
      </c>
      <c r="H136" s="22">
        <v>1.49</v>
      </c>
      <c r="I136" t="s">
        <v>134</v>
      </c>
      <c r="J136" s="23">
        <f>ROUND(E136* H136,5)</f>
        <v>6.6750000000000004E-2</v>
      </c>
      <c r="K136" s="24"/>
    </row>
    <row r="137" spans="1:27" x14ac:dyDescent="0.25">
      <c r="D137" s="25" t="s">
        <v>150</v>
      </c>
      <c r="E137" s="24"/>
      <c r="H137" s="24"/>
      <c r="K137" s="22">
        <f>SUM(J134:J136)</f>
        <v>1.2602900000000001</v>
      </c>
    </row>
    <row r="138" spans="1:27" x14ac:dyDescent="0.25">
      <c r="E138" s="24"/>
      <c r="H138" s="24"/>
      <c r="K138" s="24"/>
    </row>
    <row r="139" spans="1:27" x14ac:dyDescent="0.25">
      <c r="D139" s="25" t="s">
        <v>152</v>
      </c>
      <c r="E139" s="24"/>
      <c r="H139" s="24">
        <v>2.5</v>
      </c>
      <c r="I139" t="s">
        <v>153</v>
      </c>
      <c r="J139">
        <f>ROUND(H139/100*K132,5)</f>
        <v>0.56125999999999998</v>
      </c>
      <c r="K139" s="24"/>
    </row>
    <row r="140" spans="1:27" x14ac:dyDescent="0.25">
      <c r="D140" s="25" t="s">
        <v>151</v>
      </c>
      <c r="E140" s="24"/>
      <c r="H140" s="24"/>
      <c r="K140" s="26">
        <f>SUM(J129:J139)</f>
        <v>24.27205</v>
      </c>
    </row>
    <row r="141" spans="1:27" x14ac:dyDescent="0.25">
      <c r="D141" s="25" t="s">
        <v>174</v>
      </c>
      <c r="E141" s="24"/>
      <c r="H141" s="24">
        <v>7</v>
      </c>
      <c r="I141" t="s">
        <v>153</v>
      </c>
      <c r="K141" s="22">
        <f>ROUND(H141/100*K140,5)</f>
        <v>1.6990400000000001</v>
      </c>
    </row>
    <row r="142" spans="1:27" x14ac:dyDescent="0.25">
      <c r="D142" s="25" t="s">
        <v>154</v>
      </c>
      <c r="E142" s="24"/>
      <c r="H142" s="24"/>
      <c r="K142" s="26">
        <f>SUM(K140:K141)</f>
        <v>25.97109</v>
      </c>
    </row>
    <row r="144" spans="1:27" ht="45" customHeight="1" x14ac:dyDescent="0.25">
      <c r="A144" s="17"/>
      <c r="B144" s="17" t="s">
        <v>208</v>
      </c>
      <c r="C144" s="18" t="s">
        <v>24</v>
      </c>
      <c r="D144" s="40" t="s">
        <v>209</v>
      </c>
      <c r="E144" s="41"/>
      <c r="F144" s="41"/>
      <c r="G144" s="18"/>
      <c r="H144" s="19" t="s">
        <v>127</v>
      </c>
      <c r="I144" s="42">
        <v>1</v>
      </c>
      <c r="J144" s="43"/>
      <c r="K144" s="20">
        <f>ROUND(K159,2)</f>
        <v>24.41</v>
      </c>
      <c r="L144" s="18"/>
      <c r="M144" s="18"/>
      <c r="N144" s="18"/>
      <c r="O144" s="18"/>
      <c r="P144" s="18"/>
      <c r="Q144" s="18"/>
      <c r="R144" s="18"/>
      <c r="S144" s="18"/>
      <c r="T144" s="18"/>
      <c r="U144" s="18"/>
      <c r="V144" s="18"/>
      <c r="W144" s="18"/>
      <c r="X144" s="18"/>
      <c r="Y144" s="18"/>
      <c r="Z144" s="18"/>
      <c r="AA144" s="18"/>
    </row>
    <row r="145" spans="2:11" x14ac:dyDescent="0.25">
      <c r="B145" s="14" t="s">
        <v>128</v>
      </c>
    </row>
    <row r="146" spans="2:11" x14ac:dyDescent="0.25">
      <c r="B146" t="s">
        <v>210</v>
      </c>
      <c r="C146" t="s">
        <v>130</v>
      </c>
      <c r="D146" t="s">
        <v>211</v>
      </c>
      <c r="E146" s="21">
        <v>0.44</v>
      </c>
      <c r="F146" t="s">
        <v>132</v>
      </c>
      <c r="G146" t="s">
        <v>133</v>
      </c>
      <c r="H146" s="22">
        <v>27.19</v>
      </c>
      <c r="I146" t="s">
        <v>134</v>
      </c>
      <c r="J146" s="23">
        <f>ROUND(E146/I144* H146,5)</f>
        <v>11.9636</v>
      </c>
      <c r="K146" s="24"/>
    </row>
    <row r="147" spans="2:11" x14ac:dyDescent="0.25">
      <c r="B147" t="s">
        <v>164</v>
      </c>
      <c r="C147" t="s">
        <v>130</v>
      </c>
      <c r="D147" t="s">
        <v>165</v>
      </c>
      <c r="E147" s="21">
        <v>0.22</v>
      </c>
      <c r="F147" t="s">
        <v>132</v>
      </c>
      <c r="G147" t="s">
        <v>133</v>
      </c>
      <c r="H147" s="22">
        <v>22.7</v>
      </c>
      <c r="I147" t="s">
        <v>134</v>
      </c>
      <c r="J147" s="23">
        <f>ROUND(E147/I144* H147,5)</f>
        <v>4.9939999999999998</v>
      </c>
      <c r="K147" s="24"/>
    </row>
    <row r="148" spans="2:11" x14ac:dyDescent="0.25">
      <c r="D148" s="25" t="s">
        <v>135</v>
      </c>
      <c r="E148" s="24"/>
      <c r="H148" s="24"/>
      <c r="K148" s="22">
        <f>SUM(J146:J147)</f>
        <v>16.957599999999999</v>
      </c>
    </row>
    <row r="149" spans="2:11" x14ac:dyDescent="0.25">
      <c r="B149" s="14" t="s">
        <v>140</v>
      </c>
      <c r="E149" s="24"/>
      <c r="H149" s="24"/>
      <c r="K149" s="24"/>
    </row>
    <row r="150" spans="2:11" x14ac:dyDescent="0.25">
      <c r="B150" t="s">
        <v>212</v>
      </c>
      <c r="C150" t="s">
        <v>13</v>
      </c>
      <c r="D150" t="s">
        <v>213</v>
      </c>
      <c r="E150" s="21">
        <v>3.2578999999999998</v>
      </c>
      <c r="G150" t="s">
        <v>133</v>
      </c>
      <c r="H150" s="22">
        <v>1.47</v>
      </c>
      <c r="I150" t="s">
        <v>134</v>
      </c>
      <c r="J150" s="23">
        <f>ROUND(E150* H150,5)</f>
        <v>4.78911</v>
      </c>
      <c r="K150" s="24"/>
    </row>
    <row r="151" spans="2:11" x14ac:dyDescent="0.25">
      <c r="D151" s="25" t="s">
        <v>150</v>
      </c>
      <c r="E151" s="24"/>
      <c r="H151" s="24"/>
      <c r="K151" s="22">
        <f>SUM(J150:J150)</f>
        <v>4.78911</v>
      </c>
    </row>
    <row r="152" spans="2:11" x14ac:dyDescent="0.25">
      <c r="B152" s="14" t="s">
        <v>123</v>
      </c>
      <c r="E152" s="24"/>
      <c r="H152" s="24"/>
      <c r="K152" s="24"/>
    </row>
    <row r="153" spans="2:11" x14ac:dyDescent="0.25">
      <c r="B153" t="s">
        <v>155</v>
      </c>
      <c r="C153" t="s">
        <v>125</v>
      </c>
      <c r="D153" t="s">
        <v>156</v>
      </c>
      <c r="E153" s="21">
        <v>3.2000000000000002E-3</v>
      </c>
      <c r="G153" t="s">
        <v>133</v>
      </c>
      <c r="H153" s="22">
        <v>200.31234000000001</v>
      </c>
      <c r="I153" t="s">
        <v>134</v>
      </c>
      <c r="J153" s="23">
        <f>ROUND(E153* H153,5)</f>
        <v>0.64100000000000001</v>
      </c>
      <c r="K153" s="24"/>
    </row>
    <row r="154" spans="2:11" x14ac:dyDescent="0.25">
      <c r="D154" s="25" t="s">
        <v>214</v>
      </c>
      <c r="E154" s="24"/>
      <c r="H154" s="24"/>
      <c r="K154" s="22">
        <f>SUM(J153:J153)</f>
        <v>0.64100000000000001</v>
      </c>
    </row>
    <row r="155" spans="2:11" x14ac:dyDescent="0.25">
      <c r="E155" s="24"/>
      <c r="H155" s="24"/>
      <c r="K155" s="24"/>
    </row>
    <row r="156" spans="2:11" x14ac:dyDescent="0.25">
      <c r="D156" s="25" t="s">
        <v>152</v>
      </c>
      <c r="E156" s="24"/>
      <c r="H156" s="24">
        <v>2.5</v>
      </c>
      <c r="I156" t="s">
        <v>153</v>
      </c>
      <c r="J156">
        <f>ROUND(H156/100*K148,5)</f>
        <v>0.42393999999999998</v>
      </c>
      <c r="K156" s="24"/>
    </row>
    <row r="157" spans="2:11" x14ac:dyDescent="0.25">
      <c r="D157" s="25" t="s">
        <v>151</v>
      </c>
      <c r="E157" s="24"/>
      <c r="H157" s="24"/>
      <c r="K157" s="26">
        <f>SUM(J145:J156)</f>
        <v>22.81165</v>
      </c>
    </row>
    <row r="158" spans="2:11" x14ac:dyDescent="0.25">
      <c r="D158" s="25" t="s">
        <v>174</v>
      </c>
      <c r="E158" s="24"/>
      <c r="H158" s="24">
        <v>7</v>
      </c>
      <c r="I158" t="s">
        <v>153</v>
      </c>
      <c r="K158" s="22">
        <f>ROUND(H158/100*K157,5)</f>
        <v>1.5968199999999999</v>
      </c>
    </row>
    <row r="159" spans="2:11" x14ac:dyDescent="0.25">
      <c r="D159" s="25" t="s">
        <v>154</v>
      </c>
      <c r="E159" s="24"/>
      <c r="H159" s="24"/>
      <c r="K159" s="26">
        <f>SUM(K157:K158)</f>
        <v>24.408470000000001</v>
      </c>
    </row>
    <row r="161" spans="1:27" ht="45" customHeight="1" x14ac:dyDescent="0.25">
      <c r="A161" s="17"/>
      <c r="B161" s="17" t="s">
        <v>215</v>
      </c>
      <c r="C161" s="18" t="s">
        <v>24</v>
      </c>
      <c r="D161" s="40" t="s">
        <v>216</v>
      </c>
      <c r="E161" s="41"/>
      <c r="F161" s="41"/>
      <c r="G161" s="18"/>
      <c r="H161" s="19" t="s">
        <v>127</v>
      </c>
      <c r="I161" s="42">
        <v>1</v>
      </c>
      <c r="J161" s="43"/>
      <c r="K161" s="20">
        <f>ROUND(K179,2)</f>
        <v>47.51</v>
      </c>
      <c r="L161" s="18"/>
      <c r="M161" s="18"/>
      <c r="N161" s="18"/>
      <c r="O161" s="18"/>
      <c r="P161" s="18"/>
      <c r="Q161" s="18"/>
      <c r="R161" s="18"/>
      <c r="S161" s="18"/>
      <c r="T161" s="18"/>
      <c r="U161" s="18"/>
      <c r="V161" s="18"/>
      <c r="W161" s="18"/>
      <c r="X161" s="18"/>
      <c r="Y161" s="18"/>
      <c r="Z161" s="18"/>
      <c r="AA161" s="18"/>
    </row>
    <row r="162" spans="1:27" x14ac:dyDescent="0.25">
      <c r="B162" s="14" t="s">
        <v>128</v>
      </c>
    </row>
    <row r="163" spans="1:27" x14ac:dyDescent="0.25">
      <c r="B163" t="s">
        <v>210</v>
      </c>
      <c r="C163" t="s">
        <v>130</v>
      </c>
      <c r="D163" t="s">
        <v>211</v>
      </c>
      <c r="E163" s="21">
        <v>0.8</v>
      </c>
      <c r="F163" t="s">
        <v>132</v>
      </c>
      <c r="G163" t="s">
        <v>133</v>
      </c>
      <c r="H163" s="22">
        <v>27.19</v>
      </c>
      <c r="I163" t="s">
        <v>134</v>
      </c>
      <c r="J163" s="23">
        <f>ROUND(E163/I161* H163,5)</f>
        <v>21.751999999999999</v>
      </c>
      <c r="K163" s="24"/>
    </row>
    <row r="164" spans="1:27" x14ac:dyDescent="0.25">
      <c r="B164" t="s">
        <v>129</v>
      </c>
      <c r="C164" t="s">
        <v>130</v>
      </c>
      <c r="D164" t="s">
        <v>131</v>
      </c>
      <c r="E164" s="21">
        <v>0.2</v>
      </c>
      <c r="F164" t="s">
        <v>132</v>
      </c>
      <c r="G164" t="s">
        <v>133</v>
      </c>
      <c r="H164" s="22">
        <v>23.47</v>
      </c>
      <c r="I164" t="s">
        <v>134</v>
      </c>
      <c r="J164" s="23">
        <f>ROUND(E164/I161* H164,5)</f>
        <v>4.694</v>
      </c>
      <c r="K164" s="24"/>
    </row>
    <row r="165" spans="1:27" x14ac:dyDescent="0.25">
      <c r="B165" t="s">
        <v>164</v>
      </c>
      <c r="C165" t="s">
        <v>130</v>
      </c>
      <c r="D165" t="s">
        <v>165</v>
      </c>
      <c r="E165" s="21">
        <v>0.4</v>
      </c>
      <c r="F165" t="s">
        <v>132</v>
      </c>
      <c r="G165" t="s">
        <v>133</v>
      </c>
      <c r="H165" s="22">
        <v>22.7</v>
      </c>
      <c r="I165" t="s">
        <v>134</v>
      </c>
      <c r="J165" s="23">
        <f>ROUND(E165/I161* H165,5)</f>
        <v>9.08</v>
      </c>
      <c r="K165" s="24"/>
    </row>
    <row r="166" spans="1:27" x14ac:dyDescent="0.25">
      <c r="D166" s="25" t="s">
        <v>135</v>
      </c>
      <c r="E166" s="24"/>
      <c r="H166" s="24"/>
      <c r="K166" s="22">
        <f>SUM(J163:J165)</f>
        <v>35.525999999999996</v>
      </c>
    </row>
    <row r="167" spans="1:27" x14ac:dyDescent="0.25">
      <c r="B167" s="14" t="s">
        <v>136</v>
      </c>
      <c r="E167" s="24"/>
      <c r="H167" s="24"/>
      <c r="K167" s="24"/>
    </row>
    <row r="168" spans="1:27" x14ac:dyDescent="0.25">
      <c r="B168" t="s">
        <v>217</v>
      </c>
      <c r="C168" t="s">
        <v>130</v>
      </c>
      <c r="D168" t="s">
        <v>218</v>
      </c>
      <c r="E168" s="21">
        <v>0.2</v>
      </c>
      <c r="F168" t="s">
        <v>132</v>
      </c>
      <c r="G168" t="s">
        <v>133</v>
      </c>
      <c r="H168" s="22">
        <v>1.7</v>
      </c>
      <c r="I168" t="s">
        <v>134</v>
      </c>
      <c r="J168" s="23">
        <f>ROUND(E168/I161* H168,5)</f>
        <v>0.34</v>
      </c>
      <c r="K168" s="24"/>
    </row>
    <row r="169" spans="1:27" x14ac:dyDescent="0.25">
      <c r="D169" s="25" t="s">
        <v>139</v>
      </c>
      <c r="E169" s="24"/>
      <c r="H169" s="24"/>
      <c r="K169" s="22">
        <f>SUM(J168:J168)</f>
        <v>0.34</v>
      </c>
    </row>
    <row r="170" spans="1:27" x14ac:dyDescent="0.25">
      <c r="B170" s="14" t="s">
        <v>140</v>
      </c>
      <c r="E170" s="24"/>
      <c r="H170" s="24"/>
      <c r="K170" s="24"/>
    </row>
    <row r="171" spans="1:27" x14ac:dyDescent="0.25">
      <c r="B171" t="s">
        <v>219</v>
      </c>
      <c r="C171" t="s">
        <v>144</v>
      </c>
      <c r="D171" t="s">
        <v>220</v>
      </c>
      <c r="E171" s="21">
        <v>5.7500000000000002E-2</v>
      </c>
      <c r="G171" t="s">
        <v>133</v>
      </c>
      <c r="H171" s="22">
        <v>40.659999999999997</v>
      </c>
      <c r="I171" t="s">
        <v>134</v>
      </c>
      <c r="J171" s="23">
        <f>ROUND(E171* H171,5)</f>
        <v>2.3379500000000002</v>
      </c>
      <c r="K171" s="24"/>
    </row>
    <row r="172" spans="1:27" x14ac:dyDescent="0.25">
      <c r="B172" t="s">
        <v>221</v>
      </c>
      <c r="C172" t="s">
        <v>13</v>
      </c>
      <c r="D172" t="s">
        <v>222</v>
      </c>
      <c r="E172" s="21">
        <v>33.030299999999997</v>
      </c>
      <c r="G172" t="s">
        <v>133</v>
      </c>
      <c r="H172" s="22">
        <v>0.16</v>
      </c>
      <c r="I172" t="s">
        <v>134</v>
      </c>
      <c r="J172" s="23">
        <f>ROUND(E172* H172,5)</f>
        <v>5.2848499999999996</v>
      </c>
      <c r="K172" s="24"/>
    </row>
    <row r="173" spans="1:27" x14ac:dyDescent="0.25">
      <c r="B173" t="s">
        <v>148</v>
      </c>
      <c r="C173" t="s">
        <v>125</v>
      </c>
      <c r="D173" t="s">
        <v>149</v>
      </c>
      <c r="E173" s="21">
        <v>1.3599999999999999E-2</v>
      </c>
      <c r="G173" t="s">
        <v>133</v>
      </c>
      <c r="H173" s="22">
        <v>1.56</v>
      </c>
      <c r="I173" t="s">
        <v>134</v>
      </c>
      <c r="J173" s="23">
        <f>ROUND(E173* H173,5)</f>
        <v>2.1219999999999999E-2</v>
      </c>
      <c r="K173" s="24"/>
    </row>
    <row r="174" spans="1:27" x14ac:dyDescent="0.25">
      <c r="D174" s="25" t="s">
        <v>150</v>
      </c>
      <c r="E174" s="24"/>
      <c r="H174" s="24"/>
      <c r="K174" s="22">
        <f>SUM(J171:J173)</f>
        <v>7.6440199999999994</v>
      </c>
    </row>
    <row r="175" spans="1:27" x14ac:dyDescent="0.25">
      <c r="E175" s="24"/>
      <c r="H175" s="24"/>
      <c r="K175" s="24"/>
    </row>
    <row r="176" spans="1:27" x14ac:dyDescent="0.25">
      <c r="D176" s="25" t="s">
        <v>152</v>
      </c>
      <c r="E176" s="24"/>
      <c r="H176" s="24">
        <v>2.5</v>
      </c>
      <c r="I176" t="s">
        <v>153</v>
      </c>
      <c r="J176">
        <f>ROUND(H176/100*K166,5)</f>
        <v>0.88815</v>
      </c>
      <c r="K176" s="24"/>
    </row>
    <row r="177" spans="1:27" x14ac:dyDescent="0.25">
      <c r="D177" s="25" t="s">
        <v>151</v>
      </c>
      <c r="E177" s="24"/>
      <c r="H177" s="24"/>
      <c r="K177" s="26">
        <f>SUM(J162:J176)</f>
        <v>44.39817</v>
      </c>
    </row>
    <row r="178" spans="1:27" x14ac:dyDescent="0.25">
      <c r="D178" s="25" t="s">
        <v>174</v>
      </c>
      <c r="E178" s="24"/>
      <c r="H178" s="24">
        <v>7</v>
      </c>
      <c r="I178" t="s">
        <v>153</v>
      </c>
      <c r="K178" s="22">
        <f>ROUND(H178/100*K177,5)</f>
        <v>3.1078700000000001</v>
      </c>
    </row>
    <row r="179" spans="1:27" x14ac:dyDescent="0.25">
      <c r="D179" s="25" t="s">
        <v>154</v>
      </c>
      <c r="E179" s="24"/>
      <c r="H179" s="24"/>
      <c r="K179" s="26">
        <f>SUM(K177:K178)</f>
        <v>47.506039999999999</v>
      </c>
    </row>
    <row r="181" spans="1:27" ht="45" customHeight="1" x14ac:dyDescent="0.25">
      <c r="A181" s="17"/>
      <c r="B181" s="17" t="s">
        <v>223</v>
      </c>
      <c r="C181" s="18" t="s">
        <v>24</v>
      </c>
      <c r="D181" s="40" t="s">
        <v>224</v>
      </c>
      <c r="E181" s="41"/>
      <c r="F181" s="41"/>
      <c r="G181" s="18"/>
      <c r="H181" s="19" t="s">
        <v>127</v>
      </c>
      <c r="I181" s="42">
        <v>1</v>
      </c>
      <c r="J181" s="43"/>
      <c r="K181" s="20">
        <f>ROUND(K194,2)</f>
        <v>22.6</v>
      </c>
      <c r="L181" s="18"/>
      <c r="M181" s="18"/>
      <c r="N181" s="18"/>
      <c r="O181" s="18"/>
      <c r="P181" s="18"/>
      <c r="Q181" s="18"/>
      <c r="R181" s="18"/>
      <c r="S181" s="18"/>
      <c r="T181" s="18"/>
      <c r="U181" s="18"/>
      <c r="V181" s="18"/>
      <c r="W181" s="18"/>
      <c r="X181" s="18"/>
      <c r="Y181" s="18"/>
      <c r="Z181" s="18"/>
      <c r="AA181" s="18"/>
    </row>
    <row r="182" spans="1:27" x14ac:dyDescent="0.25">
      <c r="B182" s="14" t="s">
        <v>128</v>
      </c>
    </row>
    <row r="183" spans="1:27" x14ac:dyDescent="0.25">
      <c r="B183" t="s">
        <v>225</v>
      </c>
      <c r="C183" t="s">
        <v>130</v>
      </c>
      <c r="D183" t="s">
        <v>226</v>
      </c>
      <c r="E183" s="21">
        <v>0.33</v>
      </c>
      <c r="F183" t="s">
        <v>132</v>
      </c>
      <c r="G183" t="s">
        <v>133</v>
      </c>
      <c r="H183" s="22">
        <v>27.19</v>
      </c>
      <c r="I183" t="s">
        <v>134</v>
      </c>
      <c r="J183" s="23">
        <f>ROUND(E183/I181* H183,5)</f>
        <v>8.9726999999999997</v>
      </c>
      <c r="K183" s="24"/>
    </row>
    <row r="184" spans="1:27" x14ac:dyDescent="0.25">
      <c r="B184" t="s">
        <v>227</v>
      </c>
      <c r="C184" t="s">
        <v>130</v>
      </c>
      <c r="D184" t="s">
        <v>228</v>
      </c>
      <c r="E184" s="21">
        <v>0.16500000000000001</v>
      </c>
      <c r="F184" t="s">
        <v>132</v>
      </c>
      <c r="G184" t="s">
        <v>133</v>
      </c>
      <c r="H184" s="22">
        <v>24.14</v>
      </c>
      <c r="I184" t="s">
        <v>134</v>
      </c>
      <c r="J184" s="23">
        <f>ROUND(E184/I181* H184,5)</f>
        <v>3.9830999999999999</v>
      </c>
      <c r="K184" s="24"/>
    </row>
    <row r="185" spans="1:27" x14ac:dyDescent="0.25">
      <c r="D185" s="25" t="s">
        <v>135</v>
      </c>
      <c r="E185" s="24"/>
      <c r="H185" s="24"/>
      <c r="K185" s="22">
        <f>SUM(J183:J184)</f>
        <v>12.9558</v>
      </c>
    </row>
    <row r="186" spans="1:27" x14ac:dyDescent="0.25">
      <c r="B186" s="14" t="s">
        <v>140</v>
      </c>
      <c r="E186" s="24"/>
      <c r="H186" s="24"/>
      <c r="K186" s="24"/>
    </row>
    <row r="187" spans="1:27" x14ac:dyDescent="0.25">
      <c r="B187" t="s">
        <v>229</v>
      </c>
      <c r="C187" t="s">
        <v>64</v>
      </c>
      <c r="D187" t="s">
        <v>230</v>
      </c>
      <c r="E187" s="21">
        <v>0.3</v>
      </c>
      <c r="G187" t="s">
        <v>133</v>
      </c>
      <c r="H187" s="22">
        <v>0.97</v>
      </c>
      <c r="I187" t="s">
        <v>134</v>
      </c>
      <c r="J187" s="23">
        <f>ROUND(E187* H187,5)</f>
        <v>0.29099999999999998</v>
      </c>
      <c r="K187" s="24"/>
    </row>
    <row r="188" spans="1:27" x14ac:dyDescent="0.25">
      <c r="B188" t="s">
        <v>231</v>
      </c>
      <c r="C188" t="s">
        <v>24</v>
      </c>
      <c r="D188" t="s">
        <v>232</v>
      </c>
      <c r="E188" s="21">
        <v>1.21</v>
      </c>
      <c r="G188" t="s">
        <v>133</v>
      </c>
      <c r="H188" s="22">
        <v>6.35</v>
      </c>
      <c r="I188" t="s">
        <v>134</v>
      </c>
      <c r="J188" s="23">
        <f>ROUND(E188* H188,5)</f>
        <v>7.6835000000000004</v>
      </c>
      <c r="K188" s="24"/>
    </row>
    <row r="189" spans="1:27" x14ac:dyDescent="0.25">
      <c r="D189" s="25" t="s">
        <v>150</v>
      </c>
      <c r="E189" s="24"/>
      <c r="H189" s="24"/>
      <c r="K189" s="22">
        <f>SUM(J187:J188)</f>
        <v>7.9745000000000008</v>
      </c>
    </row>
    <row r="190" spans="1:27" x14ac:dyDescent="0.25">
      <c r="E190" s="24"/>
      <c r="H190" s="24"/>
      <c r="K190" s="24"/>
    </row>
    <row r="191" spans="1:27" x14ac:dyDescent="0.25">
      <c r="D191" s="25" t="s">
        <v>152</v>
      </c>
      <c r="E191" s="24"/>
      <c r="H191" s="24">
        <v>1.5</v>
      </c>
      <c r="I191" t="s">
        <v>153</v>
      </c>
      <c r="J191">
        <f>ROUND(H191/100*K185,5)</f>
        <v>0.19434000000000001</v>
      </c>
      <c r="K191" s="24"/>
    </row>
    <row r="192" spans="1:27" x14ac:dyDescent="0.25">
      <c r="D192" s="25" t="s">
        <v>151</v>
      </c>
      <c r="E192" s="24"/>
      <c r="H192" s="24"/>
      <c r="K192" s="26">
        <f>SUM(J182:J191)</f>
        <v>21.124640000000003</v>
      </c>
    </row>
    <row r="193" spans="1:27" x14ac:dyDescent="0.25">
      <c r="D193" s="25" t="s">
        <v>174</v>
      </c>
      <c r="E193" s="24"/>
      <c r="H193" s="24">
        <v>7</v>
      </c>
      <c r="I193" t="s">
        <v>153</v>
      </c>
      <c r="K193" s="22">
        <f>ROUND(H193/100*K192,5)</f>
        <v>1.47872</v>
      </c>
    </row>
    <row r="194" spans="1:27" x14ac:dyDescent="0.25">
      <c r="D194" s="25" t="s">
        <v>154</v>
      </c>
      <c r="E194" s="24"/>
      <c r="H194" s="24"/>
      <c r="K194" s="26">
        <f>SUM(K192:K193)</f>
        <v>22.603360000000002</v>
      </c>
    </row>
    <row r="196" spans="1:27" ht="45" customHeight="1" x14ac:dyDescent="0.25">
      <c r="A196" s="17"/>
      <c r="B196" s="17" t="s">
        <v>233</v>
      </c>
      <c r="C196" s="18" t="s">
        <v>24</v>
      </c>
      <c r="D196" s="40" t="s">
        <v>234</v>
      </c>
      <c r="E196" s="41"/>
      <c r="F196" s="41"/>
      <c r="G196" s="18"/>
      <c r="H196" s="19" t="s">
        <v>127</v>
      </c>
      <c r="I196" s="42">
        <v>1</v>
      </c>
      <c r="J196" s="43"/>
      <c r="K196" s="20">
        <f>ROUND(K211,2)</f>
        <v>41.44</v>
      </c>
      <c r="L196" s="18"/>
      <c r="M196" s="18"/>
      <c r="N196" s="18"/>
      <c r="O196" s="18"/>
      <c r="P196" s="18"/>
      <c r="Q196" s="18"/>
      <c r="R196" s="18"/>
      <c r="S196" s="18"/>
      <c r="T196" s="18"/>
      <c r="U196" s="18"/>
      <c r="V196" s="18"/>
      <c r="W196" s="18"/>
      <c r="X196" s="18"/>
      <c r="Y196" s="18"/>
      <c r="Z196" s="18"/>
      <c r="AA196" s="18"/>
    </row>
    <row r="197" spans="1:27" x14ac:dyDescent="0.25">
      <c r="B197" s="14" t="s">
        <v>128</v>
      </c>
    </row>
    <row r="198" spans="1:27" x14ac:dyDescent="0.25">
      <c r="B198" t="s">
        <v>210</v>
      </c>
      <c r="C198" t="s">
        <v>130</v>
      </c>
      <c r="D198" t="s">
        <v>211</v>
      </c>
      <c r="E198" s="21">
        <v>0.8</v>
      </c>
      <c r="F198" t="s">
        <v>132</v>
      </c>
      <c r="G198" t="s">
        <v>133</v>
      </c>
      <c r="H198" s="22">
        <v>27.19</v>
      </c>
      <c r="I198" t="s">
        <v>134</v>
      </c>
      <c r="J198" s="23">
        <f>ROUND(E198/I196* H198,5)</f>
        <v>21.751999999999999</v>
      </c>
      <c r="K198" s="24"/>
    </row>
    <row r="199" spans="1:27" x14ac:dyDescent="0.25">
      <c r="B199" t="s">
        <v>164</v>
      </c>
      <c r="C199" t="s">
        <v>130</v>
      </c>
      <c r="D199" t="s">
        <v>165</v>
      </c>
      <c r="E199" s="21">
        <v>0.52800000000000002</v>
      </c>
      <c r="F199" t="s">
        <v>132</v>
      </c>
      <c r="G199" t="s">
        <v>133</v>
      </c>
      <c r="H199" s="22">
        <v>22.7</v>
      </c>
      <c r="I199" t="s">
        <v>134</v>
      </c>
      <c r="J199" s="23">
        <f>ROUND(E199/I196* H199,5)</f>
        <v>11.9856</v>
      </c>
      <c r="K199" s="24"/>
    </row>
    <row r="200" spans="1:27" x14ac:dyDescent="0.25">
      <c r="D200" s="25" t="s">
        <v>135</v>
      </c>
      <c r="E200" s="24"/>
      <c r="H200" s="24"/>
      <c r="K200" s="22">
        <f>SUM(J198:J199)</f>
        <v>33.7376</v>
      </c>
    </row>
    <row r="201" spans="1:27" x14ac:dyDescent="0.25">
      <c r="B201" s="14" t="s">
        <v>140</v>
      </c>
      <c r="E201" s="24"/>
      <c r="H201" s="24"/>
      <c r="K201" s="24"/>
    </row>
    <row r="202" spans="1:27" x14ac:dyDescent="0.25">
      <c r="B202" t="s">
        <v>143</v>
      </c>
      <c r="C202" t="s">
        <v>144</v>
      </c>
      <c r="D202" t="s">
        <v>145</v>
      </c>
      <c r="E202" s="21">
        <v>3.2000000000000002E-3</v>
      </c>
      <c r="G202" t="s">
        <v>133</v>
      </c>
      <c r="H202" s="22">
        <v>121.99</v>
      </c>
      <c r="I202" t="s">
        <v>134</v>
      </c>
      <c r="J202" s="23">
        <f>ROUND(E202* H202,5)</f>
        <v>0.39036999999999999</v>
      </c>
      <c r="K202" s="24"/>
    </row>
    <row r="203" spans="1:27" x14ac:dyDescent="0.25">
      <c r="D203" s="25" t="s">
        <v>150</v>
      </c>
      <c r="E203" s="24"/>
      <c r="H203" s="24"/>
      <c r="K203" s="22">
        <f>SUM(J202:J202)</f>
        <v>0.39036999999999999</v>
      </c>
    </row>
    <row r="204" spans="1:27" x14ac:dyDescent="0.25">
      <c r="B204" s="14" t="s">
        <v>123</v>
      </c>
      <c r="E204" s="24"/>
      <c r="H204" s="24"/>
      <c r="K204" s="24"/>
    </row>
    <row r="205" spans="1:27" x14ac:dyDescent="0.25">
      <c r="B205" t="s">
        <v>124</v>
      </c>
      <c r="C205" t="s">
        <v>125</v>
      </c>
      <c r="D205" t="s">
        <v>126</v>
      </c>
      <c r="E205" s="21">
        <v>2.4E-2</v>
      </c>
      <c r="G205" t="s">
        <v>133</v>
      </c>
      <c r="H205" s="22">
        <v>156.38604000000001</v>
      </c>
      <c r="I205" t="s">
        <v>134</v>
      </c>
      <c r="J205" s="23">
        <f>ROUND(E205* H205,5)</f>
        <v>3.75326</v>
      </c>
      <c r="K205" s="24"/>
    </row>
    <row r="206" spans="1:27" x14ac:dyDescent="0.25">
      <c r="D206" s="25" t="s">
        <v>214</v>
      </c>
      <c r="E206" s="24"/>
      <c r="H206" s="24"/>
      <c r="K206" s="22">
        <f>SUM(J205:J205)</f>
        <v>3.75326</v>
      </c>
    </row>
    <row r="207" spans="1:27" x14ac:dyDescent="0.25">
      <c r="E207" s="24"/>
      <c r="H207" s="24"/>
      <c r="K207" s="24"/>
    </row>
    <row r="208" spans="1:27" x14ac:dyDescent="0.25">
      <c r="D208" s="25" t="s">
        <v>152</v>
      </c>
      <c r="E208" s="24"/>
      <c r="H208" s="24">
        <v>2.5</v>
      </c>
      <c r="I208" t="s">
        <v>153</v>
      </c>
      <c r="J208">
        <f>ROUND(H208/100*K200,5)</f>
        <v>0.84343999999999997</v>
      </c>
      <c r="K208" s="24"/>
    </row>
    <row r="209" spans="1:27" x14ac:dyDescent="0.25">
      <c r="D209" s="25" t="s">
        <v>151</v>
      </c>
      <c r="E209" s="24"/>
      <c r="H209" s="24"/>
      <c r="K209" s="26">
        <f>SUM(J197:J208)</f>
        <v>38.724669999999996</v>
      </c>
    </row>
    <row r="210" spans="1:27" x14ac:dyDescent="0.25">
      <c r="D210" s="25" t="s">
        <v>174</v>
      </c>
      <c r="E210" s="24"/>
      <c r="H210" s="24">
        <v>7</v>
      </c>
      <c r="I210" t="s">
        <v>153</v>
      </c>
      <c r="K210" s="22">
        <f>ROUND(H210/100*K209,5)</f>
        <v>2.7107299999999999</v>
      </c>
    </row>
    <row r="211" spans="1:27" x14ac:dyDescent="0.25">
      <c r="D211" s="25" t="s">
        <v>154</v>
      </c>
      <c r="E211" s="24"/>
      <c r="H211" s="24"/>
      <c r="K211" s="26">
        <f>SUM(K209:K210)</f>
        <v>41.435399999999994</v>
      </c>
    </row>
    <row r="213" spans="1:27" ht="45" customHeight="1" x14ac:dyDescent="0.25">
      <c r="A213" s="17"/>
      <c r="B213" s="17" t="s">
        <v>235</v>
      </c>
      <c r="C213" s="18" t="s">
        <v>24</v>
      </c>
      <c r="D213" s="40" t="s">
        <v>236</v>
      </c>
      <c r="E213" s="41"/>
      <c r="F213" s="41"/>
      <c r="G213" s="18"/>
      <c r="H213" s="19" t="s">
        <v>127</v>
      </c>
      <c r="I213" s="42">
        <v>1</v>
      </c>
      <c r="J213" s="43"/>
      <c r="K213" s="20">
        <f>ROUND(K225,2)</f>
        <v>11.22</v>
      </c>
      <c r="L213" s="18"/>
      <c r="M213" s="18"/>
      <c r="N213" s="18"/>
      <c r="O213" s="18"/>
      <c r="P213" s="18"/>
      <c r="Q213" s="18"/>
      <c r="R213" s="18"/>
      <c r="S213" s="18"/>
      <c r="T213" s="18"/>
      <c r="U213" s="18"/>
      <c r="V213" s="18"/>
      <c r="W213" s="18"/>
      <c r="X213" s="18"/>
      <c r="Y213" s="18"/>
      <c r="Z213" s="18"/>
      <c r="AA213" s="18"/>
    </row>
    <row r="214" spans="1:27" x14ac:dyDescent="0.25">
      <c r="B214" s="14" t="s">
        <v>128</v>
      </c>
    </row>
    <row r="215" spans="1:27" x14ac:dyDescent="0.25">
      <c r="B215" t="s">
        <v>210</v>
      </c>
      <c r="C215" t="s">
        <v>130</v>
      </c>
      <c r="D215" t="s">
        <v>211</v>
      </c>
      <c r="E215" s="21">
        <v>0.09</v>
      </c>
      <c r="F215" t="s">
        <v>132</v>
      </c>
      <c r="G215" t="s">
        <v>133</v>
      </c>
      <c r="H215" s="22">
        <v>27.19</v>
      </c>
      <c r="I215" t="s">
        <v>134</v>
      </c>
      <c r="J215" s="23">
        <f>ROUND(E215/I213* H215,5)</f>
        <v>2.4470999999999998</v>
      </c>
      <c r="K215" s="24"/>
    </row>
    <row r="216" spans="1:27" x14ac:dyDescent="0.25">
      <c r="B216" t="s">
        <v>164</v>
      </c>
      <c r="C216" t="s">
        <v>130</v>
      </c>
      <c r="D216" t="s">
        <v>165</v>
      </c>
      <c r="E216" s="21">
        <v>0.18</v>
      </c>
      <c r="F216" t="s">
        <v>132</v>
      </c>
      <c r="G216" t="s">
        <v>133</v>
      </c>
      <c r="H216" s="22">
        <v>22.7</v>
      </c>
      <c r="I216" t="s">
        <v>134</v>
      </c>
      <c r="J216" s="23">
        <f>ROUND(E216/I213* H216,5)</f>
        <v>4.0860000000000003</v>
      </c>
      <c r="K216" s="24"/>
    </row>
    <row r="217" spans="1:27" x14ac:dyDescent="0.25">
      <c r="D217" s="25" t="s">
        <v>135</v>
      </c>
      <c r="E217" s="24"/>
      <c r="H217" s="24"/>
      <c r="K217" s="22">
        <f>SUM(J215:J216)</f>
        <v>6.5331000000000001</v>
      </c>
    </row>
    <row r="218" spans="1:27" x14ac:dyDescent="0.25">
      <c r="B218" s="14" t="s">
        <v>140</v>
      </c>
      <c r="E218" s="24"/>
      <c r="H218" s="24"/>
      <c r="K218" s="24"/>
    </row>
    <row r="219" spans="1:27" x14ac:dyDescent="0.25">
      <c r="B219" t="s">
        <v>237</v>
      </c>
      <c r="C219" t="s">
        <v>125</v>
      </c>
      <c r="D219" t="s">
        <v>238</v>
      </c>
      <c r="E219" s="21">
        <v>5.1499999999999997E-2</v>
      </c>
      <c r="G219" t="s">
        <v>133</v>
      </c>
      <c r="H219" s="22">
        <v>74.77</v>
      </c>
      <c r="I219" t="s">
        <v>134</v>
      </c>
      <c r="J219" s="23">
        <f>ROUND(E219* H219,5)</f>
        <v>3.85066</v>
      </c>
      <c r="K219" s="24"/>
    </row>
    <row r="220" spans="1:27" x14ac:dyDescent="0.25">
      <c r="D220" s="25" t="s">
        <v>150</v>
      </c>
      <c r="E220" s="24"/>
      <c r="H220" s="24"/>
      <c r="K220" s="22">
        <f>SUM(J219:J219)</f>
        <v>3.85066</v>
      </c>
    </row>
    <row r="221" spans="1:27" x14ac:dyDescent="0.25">
      <c r="E221" s="24"/>
      <c r="H221" s="24"/>
      <c r="K221" s="24"/>
    </row>
    <row r="222" spans="1:27" x14ac:dyDescent="0.25">
      <c r="D222" s="25" t="s">
        <v>152</v>
      </c>
      <c r="E222" s="24"/>
      <c r="H222" s="24">
        <v>1.5</v>
      </c>
      <c r="I222" t="s">
        <v>153</v>
      </c>
      <c r="J222">
        <f>ROUND(H222/100*K217,5)</f>
        <v>9.8000000000000004E-2</v>
      </c>
      <c r="K222" s="24"/>
    </row>
    <row r="223" spans="1:27" x14ac:dyDescent="0.25">
      <c r="D223" s="25" t="s">
        <v>151</v>
      </c>
      <c r="E223" s="24"/>
      <c r="H223" s="24"/>
      <c r="K223" s="26">
        <f>SUM(J214:J222)</f>
        <v>10.481760000000001</v>
      </c>
    </row>
    <row r="224" spans="1:27" x14ac:dyDescent="0.25">
      <c r="D224" s="25" t="s">
        <v>174</v>
      </c>
      <c r="E224" s="24"/>
      <c r="H224" s="24">
        <v>7</v>
      </c>
      <c r="I224" t="s">
        <v>153</v>
      </c>
      <c r="K224" s="22">
        <f>ROUND(H224/100*K223,5)</f>
        <v>0.73372000000000004</v>
      </c>
    </row>
    <row r="225" spans="1:27" x14ac:dyDescent="0.25">
      <c r="D225" s="25" t="s">
        <v>154</v>
      </c>
      <c r="E225" s="24"/>
      <c r="H225" s="24"/>
      <c r="K225" s="26">
        <f>SUM(K223:K224)</f>
        <v>11.215480000000001</v>
      </c>
    </row>
    <row r="227" spans="1:27" ht="45" customHeight="1" x14ac:dyDescent="0.25">
      <c r="A227" s="17"/>
      <c r="B227" s="17" t="s">
        <v>239</v>
      </c>
      <c r="C227" s="18" t="s">
        <v>13</v>
      </c>
      <c r="D227" s="40" t="s">
        <v>240</v>
      </c>
      <c r="E227" s="41"/>
      <c r="F227" s="41"/>
      <c r="G227" s="18"/>
      <c r="H227" s="19" t="s">
        <v>127</v>
      </c>
      <c r="I227" s="42">
        <v>1</v>
      </c>
      <c r="J227" s="43"/>
      <c r="K227" s="20">
        <f>ROUND(K241,2)</f>
        <v>593.67999999999995</v>
      </c>
      <c r="L227" s="18"/>
      <c r="M227" s="18"/>
      <c r="N227" s="18"/>
      <c r="O227" s="18"/>
      <c r="P227" s="18"/>
      <c r="Q227" s="18"/>
      <c r="R227" s="18"/>
      <c r="S227" s="18"/>
      <c r="T227" s="18"/>
      <c r="U227" s="18"/>
      <c r="V227" s="18"/>
      <c r="W227" s="18"/>
      <c r="X227" s="18"/>
      <c r="Y227" s="18"/>
      <c r="Z227" s="18"/>
      <c r="AA227" s="18"/>
    </row>
    <row r="228" spans="1:27" x14ac:dyDescent="0.25">
      <c r="B228" s="14" t="s">
        <v>128</v>
      </c>
    </row>
    <row r="229" spans="1:27" x14ac:dyDescent="0.25">
      <c r="B229" t="s">
        <v>241</v>
      </c>
      <c r="C229" t="s">
        <v>130</v>
      </c>
      <c r="D229" t="s">
        <v>242</v>
      </c>
      <c r="E229" s="21">
        <v>0.15</v>
      </c>
      <c r="F229" t="s">
        <v>132</v>
      </c>
      <c r="G229" t="s">
        <v>133</v>
      </c>
      <c r="H229" s="22">
        <v>24.1</v>
      </c>
      <c r="I229" t="s">
        <v>134</v>
      </c>
      <c r="J229" s="23">
        <f>ROUND(E229/I227* H229,5)</f>
        <v>3.6150000000000002</v>
      </c>
      <c r="K229" s="24"/>
    </row>
    <row r="230" spans="1:27" x14ac:dyDescent="0.25">
      <c r="B230" t="s">
        <v>243</v>
      </c>
      <c r="C230" t="s">
        <v>130</v>
      </c>
      <c r="D230" t="s">
        <v>244</v>
      </c>
      <c r="E230" s="21">
        <v>0.6</v>
      </c>
      <c r="F230" t="s">
        <v>132</v>
      </c>
      <c r="G230" t="s">
        <v>133</v>
      </c>
      <c r="H230" s="22">
        <v>28.1</v>
      </c>
      <c r="I230" t="s">
        <v>134</v>
      </c>
      <c r="J230" s="23">
        <f>ROUND(E230/I227* H230,5)</f>
        <v>16.86</v>
      </c>
      <c r="K230" s="24"/>
    </row>
    <row r="231" spans="1:27" x14ac:dyDescent="0.25">
      <c r="D231" s="25" t="s">
        <v>135</v>
      </c>
      <c r="E231" s="24"/>
      <c r="H231" s="24"/>
      <c r="K231" s="22">
        <f>SUM(J229:J230)</f>
        <v>20.475000000000001</v>
      </c>
    </row>
    <row r="232" spans="1:27" x14ac:dyDescent="0.25">
      <c r="B232" s="14" t="s">
        <v>140</v>
      </c>
      <c r="E232" s="24"/>
      <c r="H232" s="24"/>
      <c r="K232" s="24"/>
    </row>
    <row r="233" spans="1:27" x14ac:dyDescent="0.25">
      <c r="B233" t="s">
        <v>245</v>
      </c>
      <c r="C233" t="s">
        <v>24</v>
      </c>
      <c r="D233" t="s">
        <v>246</v>
      </c>
      <c r="E233" s="21">
        <v>1.8</v>
      </c>
      <c r="G233" t="s">
        <v>133</v>
      </c>
      <c r="H233" s="22">
        <v>293.41000000000003</v>
      </c>
      <c r="I233" t="s">
        <v>134</v>
      </c>
      <c r="J233" s="23">
        <f>ROUND(E233* H233,5)</f>
        <v>528.13800000000003</v>
      </c>
      <c r="K233" s="24"/>
    </row>
    <row r="234" spans="1:27" x14ac:dyDescent="0.25">
      <c r="B234" t="s">
        <v>247</v>
      </c>
      <c r="C234" t="s">
        <v>248</v>
      </c>
      <c r="D234" t="s">
        <v>249</v>
      </c>
      <c r="E234" s="21">
        <v>0.32</v>
      </c>
      <c r="G234" t="s">
        <v>133</v>
      </c>
      <c r="H234" s="22">
        <v>11.96</v>
      </c>
      <c r="I234" t="s">
        <v>134</v>
      </c>
      <c r="J234" s="23">
        <f>ROUND(E234* H234,5)</f>
        <v>3.8271999999999999</v>
      </c>
      <c r="K234" s="24"/>
    </row>
    <row r="235" spans="1:27" x14ac:dyDescent="0.25">
      <c r="B235" t="s">
        <v>250</v>
      </c>
      <c r="C235" t="s">
        <v>248</v>
      </c>
      <c r="D235" t="s">
        <v>251</v>
      </c>
      <c r="E235" s="21">
        <v>0.11</v>
      </c>
      <c r="G235" t="s">
        <v>133</v>
      </c>
      <c r="H235" s="22">
        <v>17.21</v>
      </c>
      <c r="I235" t="s">
        <v>134</v>
      </c>
      <c r="J235" s="23">
        <f>ROUND(E235* H235,5)</f>
        <v>1.8931</v>
      </c>
      <c r="K235" s="24"/>
    </row>
    <row r="236" spans="1:27" x14ac:dyDescent="0.25">
      <c r="D236" s="25" t="s">
        <v>150</v>
      </c>
      <c r="E236" s="24"/>
      <c r="H236" s="24"/>
      <c r="K236" s="22">
        <f>SUM(J233:J235)</f>
        <v>533.85829999999999</v>
      </c>
    </row>
    <row r="237" spans="1:27" x14ac:dyDescent="0.25">
      <c r="E237" s="24"/>
      <c r="H237" s="24"/>
      <c r="K237" s="24"/>
    </row>
    <row r="238" spans="1:27" x14ac:dyDescent="0.25">
      <c r="D238" s="25" t="s">
        <v>152</v>
      </c>
      <c r="E238" s="24"/>
      <c r="H238" s="24">
        <v>2.5</v>
      </c>
      <c r="I238" t="s">
        <v>153</v>
      </c>
      <c r="J238">
        <f>ROUND(H238/100*K231,5)</f>
        <v>0.51188</v>
      </c>
      <c r="K238" s="24"/>
    </row>
    <row r="239" spans="1:27" x14ac:dyDescent="0.25">
      <c r="D239" s="25" t="s">
        <v>151</v>
      </c>
      <c r="E239" s="24"/>
      <c r="H239" s="24"/>
      <c r="K239" s="26">
        <f>SUM(J228:J238)</f>
        <v>554.84518000000003</v>
      </c>
    </row>
    <row r="240" spans="1:27" x14ac:dyDescent="0.25">
      <c r="D240" s="25" t="s">
        <v>174</v>
      </c>
      <c r="E240" s="24"/>
      <c r="H240" s="24">
        <v>7</v>
      </c>
      <c r="I240" t="s">
        <v>153</v>
      </c>
      <c r="K240" s="22">
        <f>ROUND(H240/100*K239,5)</f>
        <v>38.83916</v>
      </c>
    </row>
    <row r="241" spans="1:27" x14ac:dyDescent="0.25">
      <c r="D241" s="25" t="s">
        <v>154</v>
      </c>
      <c r="E241" s="24"/>
      <c r="H241" s="24"/>
      <c r="K241" s="26">
        <f>SUM(K239:K240)</f>
        <v>593.68434000000002</v>
      </c>
    </row>
    <row r="243" spans="1:27" ht="45" customHeight="1" x14ac:dyDescent="0.25">
      <c r="A243" s="17"/>
      <c r="B243" s="17" t="s">
        <v>252</v>
      </c>
      <c r="C243" s="18" t="s">
        <v>13</v>
      </c>
      <c r="D243" s="40" t="s">
        <v>253</v>
      </c>
      <c r="E243" s="41"/>
      <c r="F243" s="41"/>
      <c r="G243" s="18"/>
      <c r="H243" s="19" t="s">
        <v>127</v>
      </c>
      <c r="I243" s="42">
        <v>1</v>
      </c>
      <c r="J243" s="43"/>
      <c r="K243" s="20">
        <f>ROUND(K255,2)</f>
        <v>461.26</v>
      </c>
      <c r="L243" s="18"/>
      <c r="M243" s="18"/>
      <c r="N243" s="18"/>
      <c r="O243" s="18"/>
      <c r="P243" s="18"/>
      <c r="Q243" s="18"/>
      <c r="R243" s="18"/>
      <c r="S243" s="18"/>
      <c r="T243" s="18"/>
      <c r="U243" s="18"/>
      <c r="V243" s="18"/>
      <c r="W243" s="18"/>
      <c r="X243" s="18"/>
      <c r="Y243" s="18"/>
      <c r="Z243" s="18"/>
      <c r="AA243" s="18"/>
    </row>
    <row r="244" spans="1:27" x14ac:dyDescent="0.25">
      <c r="B244" s="14" t="s">
        <v>128</v>
      </c>
    </row>
    <row r="245" spans="1:27" x14ac:dyDescent="0.25">
      <c r="B245" t="s">
        <v>254</v>
      </c>
      <c r="C245" t="s">
        <v>130</v>
      </c>
      <c r="D245" t="s">
        <v>255</v>
      </c>
      <c r="E245" s="21">
        <v>2</v>
      </c>
      <c r="F245" t="s">
        <v>132</v>
      </c>
      <c r="G245" t="s">
        <v>133</v>
      </c>
      <c r="H245" s="22">
        <v>28.1</v>
      </c>
      <c r="I245" t="s">
        <v>134</v>
      </c>
      <c r="J245" s="23">
        <f>ROUND(E245/I243* H245,5)</f>
        <v>56.2</v>
      </c>
      <c r="K245" s="24"/>
    </row>
    <row r="246" spans="1:27" x14ac:dyDescent="0.25">
      <c r="B246" t="s">
        <v>256</v>
      </c>
      <c r="C246" t="s">
        <v>130</v>
      </c>
      <c r="D246" t="s">
        <v>257</v>
      </c>
      <c r="E246" s="21">
        <v>2</v>
      </c>
      <c r="F246" t="s">
        <v>132</v>
      </c>
      <c r="G246" t="s">
        <v>133</v>
      </c>
      <c r="H246" s="22">
        <v>24.1</v>
      </c>
      <c r="I246" t="s">
        <v>134</v>
      </c>
      <c r="J246" s="23">
        <f>ROUND(E246/I243* H246,5)</f>
        <v>48.2</v>
      </c>
      <c r="K246" s="24"/>
    </row>
    <row r="247" spans="1:27" x14ac:dyDescent="0.25">
      <c r="D247" s="25" t="s">
        <v>135</v>
      </c>
      <c r="E247" s="24"/>
      <c r="H247" s="24"/>
      <c r="K247" s="22">
        <f>SUM(J245:J246)</f>
        <v>104.4</v>
      </c>
    </row>
    <row r="248" spans="1:27" x14ac:dyDescent="0.25">
      <c r="B248" s="14" t="s">
        <v>140</v>
      </c>
      <c r="E248" s="24"/>
      <c r="H248" s="24"/>
      <c r="K248" s="24"/>
    </row>
    <row r="249" spans="1:27" x14ac:dyDescent="0.25">
      <c r="B249" t="s">
        <v>258</v>
      </c>
      <c r="C249" t="s">
        <v>13</v>
      </c>
      <c r="D249" t="s">
        <v>259</v>
      </c>
      <c r="E249" s="21">
        <v>1</v>
      </c>
      <c r="G249" t="s">
        <v>133</v>
      </c>
      <c r="H249" s="22">
        <v>325.12</v>
      </c>
      <c r="I249" t="s">
        <v>134</v>
      </c>
      <c r="J249" s="23">
        <f>ROUND(E249* H249,5)</f>
        <v>325.12</v>
      </c>
      <c r="K249" s="24"/>
    </row>
    <row r="250" spans="1:27" x14ac:dyDescent="0.25">
      <c r="D250" s="25" t="s">
        <v>150</v>
      </c>
      <c r="E250" s="24"/>
      <c r="H250" s="24"/>
      <c r="K250" s="22">
        <f>SUM(J249:J249)</f>
        <v>325.12</v>
      </c>
    </row>
    <row r="251" spans="1:27" x14ac:dyDescent="0.25">
      <c r="E251" s="24"/>
      <c r="H251" s="24"/>
      <c r="K251" s="24"/>
    </row>
    <row r="252" spans="1:27" x14ac:dyDescent="0.25">
      <c r="D252" s="25" t="s">
        <v>152</v>
      </c>
      <c r="E252" s="24"/>
      <c r="H252" s="24">
        <v>1.5</v>
      </c>
      <c r="I252" t="s">
        <v>153</v>
      </c>
      <c r="J252">
        <f>ROUND(H252/100*K247,5)</f>
        <v>1.5660000000000001</v>
      </c>
      <c r="K252" s="24"/>
    </row>
    <row r="253" spans="1:27" x14ac:dyDescent="0.25">
      <c r="D253" s="25" t="s">
        <v>151</v>
      </c>
      <c r="E253" s="24"/>
      <c r="H253" s="24"/>
      <c r="K253" s="26">
        <f>SUM(J244:J252)</f>
        <v>431.08599999999996</v>
      </c>
    </row>
    <row r="254" spans="1:27" x14ac:dyDescent="0.25">
      <c r="D254" s="25" t="s">
        <v>174</v>
      </c>
      <c r="E254" s="24"/>
      <c r="H254" s="24">
        <v>7</v>
      </c>
      <c r="I254" t="s">
        <v>153</v>
      </c>
      <c r="K254" s="22">
        <f>ROUND(H254/100*K253,5)</f>
        <v>30.176020000000001</v>
      </c>
    </row>
    <row r="255" spans="1:27" x14ac:dyDescent="0.25">
      <c r="D255" s="25" t="s">
        <v>154</v>
      </c>
      <c r="E255" s="24"/>
      <c r="H255" s="24"/>
      <c r="K255" s="26">
        <f>SUM(K253:K254)</f>
        <v>461.26201999999995</v>
      </c>
    </row>
    <row r="257" spans="1:27" ht="45" customHeight="1" x14ac:dyDescent="0.25">
      <c r="A257" s="17"/>
      <c r="B257" s="17" t="s">
        <v>260</v>
      </c>
      <c r="C257" s="18" t="s">
        <v>13</v>
      </c>
      <c r="D257" s="40" t="s">
        <v>261</v>
      </c>
      <c r="E257" s="41"/>
      <c r="F257" s="41"/>
      <c r="G257" s="18"/>
      <c r="H257" s="19" t="s">
        <v>127</v>
      </c>
      <c r="I257" s="42">
        <v>1</v>
      </c>
      <c r="J257" s="43"/>
      <c r="K257" s="20">
        <f>ROUND(K269,2)</f>
        <v>706.79</v>
      </c>
      <c r="L257" s="18"/>
      <c r="M257" s="18"/>
      <c r="N257" s="18"/>
      <c r="O257" s="18"/>
      <c r="P257" s="18"/>
      <c r="Q257" s="18"/>
      <c r="R257" s="18"/>
      <c r="S257" s="18"/>
      <c r="T257" s="18"/>
      <c r="U257" s="18"/>
      <c r="V257" s="18"/>
      <c r="W257" s="18"/>
      <c r="X257" s="18"/>
      <c r="Y257" s="18"/>
      <c r="Z257" s="18"/>
      <c r="AA257" s="18"/>
    </row>
    <row r="258" spans="1:27" x14ac:dyDescent="0.25">
      <c r="B258" s="14" t="s">
        <v>128</v>
      </c>
    </row>
    <row r="259" spans="1:27" x14ac:dyDescent="0.25">
      <c r="B259" t="s">
        <v>254</v>
      </c>
      <c r="C259" t="s">
        <v>130</v>
      </c>
      <c r="D259" t="s">
        <v>255</v>
      </c>
      <c r="E259" s="21">
        <v>3</v>
      </c>
      <c r="F259" t="s">
        <v>132</v>
      </c>
      <c r="G259" t="s">
        <v>133</v>
      </c>
      <c r="H259" s="22">
        <v>28.1</v>
      </c>
      <c r="I259" t="s">
        <v>134</v>
      </c>
      <c r="J259" s="23">
        <f>ROUND(E259/I257* H259,5)</f>
        <v>84.3</v>
      </c>
      <c r="K259" s="24"/>
    </row>
    <row r="260" spans="1:27" x14ac:dyDescent="0.25">
      <c r="B260" t="s">
        <v>256</v>
      </c>
      <c r="C260" t="s">
        <v>130</v>
      </c>
      <c r="D260" t="s">
        <v>257</v>
      </c>
      <c r="E260" s="21">
        <v>3</v>
      </c>
      <c r="F260" t="s">
        <v>132</v>
      </c>
      <c r="G260" t="s">
        <v>133</v>
      </c>
      <c r="H260" s="22">
        <v>24.1</v>
      </c>
      <c r="I260" t="s">
        <v>134</v>
      </c>
      <c r="J260" s="23">
        <f>ROUND(E260/I257* H260,5)</f>
        <v>72.3</v>
      </c>
      <c r="K260" s="24"/>
    </row>
    <row r="261" spans="1:27" x14ac:dyDescent="0.25">
      <c r="D261" s="25" t="s">
        <v>135</v>
      </c>
      <c r="E261" s="24"/>
      <c r="H261" s="24"/>
      <c r="K261" s="22">
        <f>SUM(J259:J260)</f>
        <v>156.6</v>
      </c>
    </row>
    <row r="262" spans="1:27" x14ac:dyDescent="0.25">
      <c r="B262" s="14" t="s">
        <v>140</v>
      </c>
      <c r="E262" s="24"/>
      <c r="H262" s="24"/>
      <c r="K262" s="24"/>
    </row>
    <row r="263" spans="1:27" x14ac:dyDescent="0.25">
      <c r="B263" t="s">
        <v>262</v>
      </c>
      <c r="C263" t="s">
        <v>13</v>
      </c>
      <c r="D263" t="s">
        <v>263</v>
      </c>
      <c r="E263" s="21">
        <v>1</v>
      </c>
      <c r="G263" t="s">
        <v>133</v>
      </c>
      <c r="H263" s="22">
        <v>501.6</v>
      </c>
      <c r="I263" t="s">
        <v>134</v>
      </c>
      <c r="J263" s="23">
        <f>ROUND(E263* H263,5)</f>
        <v>501.6</v>
      </c>
      <c r="K263" s="24"/>
    </row>
    <row r="264" spans="1:27" x14ac:dyDescent="0.25">
      <c r="D264" s="25" t="s">
        <v>150</v>
      </c>
      <c r="E264" s="24"/>
      <c r="H264" s="24"/>
      <c r="K264" s="22">
        <f>SUM(J263:J263)</f>
        <v>501.6</v>
      </c>
    </row>
    <row r="265" spans="1:27" x14ac:dyDescent="0.25">
      <c r="E265" s="24"/>
      <c r="H265" s="24"/>
      <c r="K265" s="24"/>
    </row>
    <row r="266" spans="1:27" x14ac:dyDescent="0.25">
      <c r="D266" s="25" t="s">
        <v>152</v>
      </c>
      <c r="E266" s="24"/>
      <c r="H266" s="24">
        <v>1.5</v>
      </c>
      <c r="I266" t="s">
        <v>153</v>
      </c>
      <c r="J266">
        <f>ROUND(H266/100*K261,5)</f>
        <v>2.3490000000000002</v>
      </c>
      <c r="K266" s="24"/>
    </row>
    <row r="267" spans="1:27" x14ac:dyDescent="0.25">
      <c r="D267" s="25" t="s">
        <v>151</v>
      </c>
      <c r="E267" s="24"/>
      <c r="H267" s="24"/>
      <c r="K267" s="26">
        <f>SUM(J258:J266)</f>
        <v>660.54900000000009</v>
      </c>
    </row>
    <row r="268" spans="1:27" x14ac:dyDescent="0.25">
      <c r="D268" s="25" t="s">
        <v>174</v>
      </c>
      <c r="E268" s="24"/>
      <c r="H268" s="24">
        <v>7</v>
      </c>
      <c r="I268" t="s">
        <v>153</v>
      </c>
      <c r="K268" s="22">
        <f>ROUND(H268/100*K267,5)</f>
        <v>46.238430000000001</v>
      </c>
    </row>
    <row r="269" spans="1:27" x14ac:dyDescent="0.25">
      <c r="D269" s="25" t="s">
        <v>154</v>
      </c>
      <c r="E269" s="24"/>
      <c r="H269" s="24"/>
      <c r="K269" s="26">
        <f>SUM(K267:K268)</f>
        <v>706.78743000000009</v>
      </c>
    </row>
    <row r="271" spans="1:27" ht="45" customHeight="1" x14ac:dyDescent="0.25">
      <c r="A271" s="17"/>
      <c r="B271" s="17" t="s">
        <v>264</v>
      </c>
      <c r="C271" s="18" t="s">
        <v>13</v>
      </c>
      <c r="D271" s="40" t="s">
        <v>265</v>
      </c>
      <c r="E271" s="41"/>
      <c r="F271" s="41"/>
      <c r="G271" s="18"/>
      <c r="H271" s="19" t="s">
        <v>127</v>
      </c>
      <c r="I271" s="42">
        <v>1</v>
      </c>
      <c r="J271" s="43"/>
      <c r="K271" s="20">
        <f>ROUND(K285,2)</f>
        <v>1452.53</v>
      </c>
      <c r="L271" s="18"/>
      <c r="M271" s="18"/>
      <c r="N271" s="18"/>
      <c r="O271" s="18"/>
      <c r="P271" s="18"/>
      <c r="Q271" s="18"/>
      <c r="R271" s="18"/>
      <c r="S271" s="18"/>
      <c r="T271" s="18"/>
      <c r="U271" s="18"/>
      <c r="V271" s="18"/>
      <c r="W271" s="18"/>
      <c r="X271" s="18"/>
      <c r="Y271" s="18"/>
      <c r="Z271" s="18"/>
      <c r="AA271" s="18"/>
    </row>
    <row r="272" spans="1:27" x14ac:dyDescent="0.25">
      <c r="B272" s="14" t="s">
        <v>128</v>
      </c>
    </row>
    <row r="273" spans="1:27" x14ac:dyDescent="0.25">
      <c r="B273" t="s">
        <v>256</v>
      </c>
      <c r="C273" t="s">
        <v>130</v>
      </c>
      <c r="D273" t="s">
        <v>257</v>
      </c>
      <c r="E273" s="21">
        <v>3</v>
      </c>
      <c r="F273" t="s">
        <v>132</v>
      </c>
      <c r="G273" t="s">
        <v>133</v>
      </c>
      <c r="H273" s="22">
        <v>24.1</v>
      </c>
      <c r="I273" t="s">
        <v>134</v>
      </c>
      <c r="J273" s="23">
        <f>ROUND(E273/I271* H273,5)</f>
        <v>72.3</v>
      </c>
      <c r="K273" s="24"/>
    </row>
    <row r="274" spans="1:27" x14ac:dyDescent="0.25">
      <c r="B274" t="s">
        <v>254</v>
      </c>
      <c r="C274" t="s">
        <v>130</v>
      </c>
      <c r="D274" t="s">
        <v>255</v>
      </c>
      <c r="E274" s="21">
        <v>3</v>
      </c>
      <c r="F274" t="s">
        <v>132</v>
      </c>
      <c r="G274" t="s">
        <v>133</v>
      </c>
      <c r="H274" s="22">
        <v>28.1</v>
      </c>
      <c r="I274" t="s">
        <v>134</v>
      </c>
      <c r="J274" s="23">
        <f>ROUND(E274/I271* H274,5)</f>
        <v>84.3</v>
      </c>
      <c r="K274" s="24"/>
    </row>
    <row r="275" spans="1:27" x14ac:dyDescent="0.25">
      <c r="D275" s="25" t="s">
        <v>135</v>
      </c>
      <c r="E275" s="24"/>
      <c r="H275" s="24"/>
      <c r="K275" s="22">
        <f>SUM(J273:J274)</f>
        <v>156.6</v>
      </c>
    </row>
    <row r="276" spans="1:27" x14ac:dyDescent="0.25">
      <c r="B276" s="14" t="s">
        <v>140</v>
      </c>
      <c r="E276" s="24"/>
      <c r="H276" s="24"/>
      <c r="K276" s="24"/>
    </row>
    <row r="277" spans="1:27" x14ac:dyDescent="0.25">
      <c r="B277" t="s">
        <v>266</v>
      </c>
      <c r="C277" t="s">
        <v>13</v>
      </c>
      <c r="D277" t="s">
        <v>267</v>
      </c>
      <c r="E277" s="21">
        <v>1</v>
      </c>
      <c r="G277" t="s">
        <v>133</v>
      </c>
      <c r="H277" s="22">
        <v>1.58</v>
      </c>
      <c r="I277" t="s">
        <v>134</v>
      </c>
      <c r="J277" s="23">
        <f>ROUND(E277* H277,5)</f>
        <v>1.58</v>
      </c>
      <c r="K277" s="24"/>
    </row>
    <row r="278" spans="1:27" x14ac:dyDescent="0.25">
      <c r="B278" t="s">
        <v>268</v>
      </c>
      <c r="C278" t="s">
        <v>13</v>
      </c>
      <c r="D278" t="s">
        <v>269</v>
      </c>
      <c r="E278" s="21">
        <v>1</v>
      </c>
      <c r="G278" t="s">
        <v>133</v>
      </c>
      <c r="H278" s="22">
        <v>8.2899999999999991</v>
      </c>
      <c r="I278" t="s">
        <v>134</v>
      </c>
      <c r="J278" s="23">
        <f>ROUND(E278* H278,5)</f>
        <v>8.2899999999999991</v>
      </c>
      <c r="K278" s="24"/>
    </row>
    <row r="279" spans="1:27" x14ac:dyDescent="0.25">
      <c r="B279" t="s">
        <v>270</v>
      </c>
      <c r="C279" t="s">
        <v>13</v>
      </c>
      <c r="D279" t="s">
        <v>271</v>
      </c>
      <c r="E279" s="21">
        <v>1</v>
      </c>
      <c r="G279" t="s">
        <v>133</v>
      </c>
      <c r="H279" s="22">
        <v>1188.69</v>
      </c>
      <c r="I279" t="s">
        <v>134</v>
      </c>
      <c r="J279" s="23">
        <f>ROUND(E279* H279,5)</f>
        <v>1188.69</v>
      </c>
      <c r="K279" s="24"/>
    </row>
    <row r="280" spans="1:27" x14ac:dyDescent="0.25">
      <c r="D280" s="25" t="s">
        <v>150</v>
      </c>
      <c r="E280" s="24"/>
      <c r="H280" s="24"/>
      <c r="K280" s="22">
        <f>SUM(J277:J279)</f>
        <v>1198.56</v>
      </c>
    </row>
    <row r="281" spans="1:27" x14ac:dyDescent="0.25">
      <c r="E281" s="24"/>
      <c r="H281" s="24"/>
      <c r="K281" s="24"/>
    </row>
    <row r="282" spans="1:27" x14ac:dyDescent="0.25">
      <c r="D282" s="25" t="s">
        <v>152</v>
      </c>
      <c r="E282" s="24"/>
      <c r="H282" s="24">
        <v>1.5</v>
      </c>
      <c r="I282" t="s">
        <v>153</v>
      </c>
      <c r="J282">
        <f>ROUND(H282/100*K275,5)</f>
        <v>2.3490000000000002</v>
      </c>
      <c r="K282" s="24"/>
    </row>
    <row r="283" spans="1:27" x14ac:dyDescent="0.25">
      <c r="D283" s="25" t="s">
        <v>151</v>
      </c>
      <c r="E283" s="24"/>
      <c r="H283" s="24"/>
      <c r="K283" s="26">
        <f>SUM(J272:J282)</f>
        <v>1357.509</v>
      </c>
    </row>
    <row r="284" spans="1:27" x14ac:dyDescent="0.25">
      <c r="D284" s="25" t="s">
        <v>174</v>
      </c>
      <c r="E284" s="24"/>
      <c r="H284" s="24">
        <v>7</v>
      </c>
      <c r="I284" t="s">
        <v>153</v>
      </c>
      <c r="K284" s="22">
        <f>ROUND(H284/100*K283,5)</f>
        <v>95.025630000000007</v>
      </c>
    </row>
    <row r="285" spans="1:27" x14ac:dyDescent="0.25">
      <c r="D285" s="25" t="s">
        <v>154</v>
      </c>
      <c r="E285" s="24"/>
      <c r="H285" s="24"/>
      <c r="K285" s="26">
        <f>SUM(K283:K284)</f>
        <v>1452.5346300000001</v>
      </c>
    </row>
    <row r="287" spans="1:27" ht="45" customHeight="1" x14ac:dyDescent="0.25">
      <c r="A287" s="17" t="s">
        <v>272</v>
      </c>
      <c r="B287" s="17" t="s">
        <v>47</v>
      </c>
      <c r="C287" s="18" t="s">
        <v>19</v>
      </c>
      <c r="D287" s="40" t="s">
        <v>48</v>
      </c>
      <c r="E287" s="41"/>
      <c r="F287" s="41"/>
      <c r="G287" s="18"/>
      <c r="H287" s="19" t="s">
        <v>127</v>
      </c>
      <c r="I287" s="42">
        <v>1</v>
      </c>
      <c r="J287" s="43"/>
      <c r="K287" s="20">
        <f>ROUND(K300,2)</f>
        <v>146.61000000000001</v>
      </c>
      <c r="L287" s="18"/>
      <c r="M287" s="18"/>
      <c r="N287" s="18"/>
      <c r="O287" s="18"/>
      <c r="P287" s="18"/>
      <c r="Q287" s="18"/>
      <c r="R287" s="18"/>
      <c r="S287" s="18"/>
      <c r="T287" s="18"/>
      <c r="U287" s="18"/>
      <c r="V287" s="18"/>
      <c r="W287" s="18"/>
      <c r="X287" s="18"/>
      <c r="Y287" s="18"/>
      <c r="Z287" s="18"/>
      <c r="AA287" s="18"/>
    </row>
    <row r="288" spans="1:27" x14ac:dyDescent="0.25">
      <c r="B288" s="14" t="s">
        <v>128</v>
      </c>
    </row>
    <row r="289" spans="1:27" x14ac:dyDescent="0.25">
      <c r="B289" t="s">
        <v>273</v>
      </c>
      <c r="C289" t="s">
        <v>130</v>
      </c>
      <c r="D289" t="s">
        <v>255</v>
      </c>
      <c r="E289" s="21">
        <v>1.5</v>
      </c>
      <c r="F289" t="s">
        <v>132</v>
      </c>
      <c r="G289" t="s">
        <v>133</v>
      </c>
      <c r="H289" s="22">
        <v>28.1</v>
      </c>
      <c r="I289" t="s">
        <v>134</v>
      </c>
      <c r="J289" s="23">
        <f>ROUND(E289/I287* H289,5)</f>
        <v>42.15</v>
      </c>
      <c r="K289" s="24"/>
    </row>
    <row r="290" spans="1:27" x14ac:dyDescent="0.25">
      <c r="B290" t="s">
        <v>274</v>
      </c>
      <c r="C290" t="s">
        <v>130</v>
      </c>
      <c r="D290" t="s">
        <v>257</v>
      </c>
      <c r="E290" s="21">
        <v>1.5</v>
      </c>
      <c r="F290" t="s">
        <v>132</v>
      </c>
      <c r="G290" t="s">
        <v>133</v>
      </c>
      <c r="H290" s="22">
        <v>24.1</v>
      </c>
      <c r="I290" t="s">
        <v>134</v>
      </c>
      <c r="J290" s="23">
        <f>ROUND(E290/I287* H290,5)</f>
        <v>36.15</v>
      </c>
      <c r="K290" s="24"/>
    </row>
    <row r="291" spans="1:27" x14ac:dyDescent="0.25">
      <c r="D291" s="25" t="s">
        <v>135</v>
      </c>
      <c r="E291" s="24"/>
      <c r="H291" s="24"/>
      <c r="K291" s="22">
        <f>SUM(J289:J290)</f>
        <v>78.3</v>
      </c>
    </row>
    <row r="292" spans="1:27" x14ac:dyDescent="0.25">
      <c r="B292" s="14" t="s">
        <v>140</v>
      </c>
      <c r="E292" s="24"/>
      <c r="H292" s="24"/>
      <c r="K292" s="24"/>
    </row>
    <row r="293" spans="1:27" x14ac:dyDescent="0.25">
      <c r="B293" t="s">
        <v>275</v>
      </c>
      <c r="C293" t="s">
        <v>19</v>
      </c>
      <c r="D293" t="s">
        <v>276</v>
      </c>
      <c r="E293" s="21">
        <v>1</v>
      </c>
      <c r="G293" t="s">
        <v>133</v>
      </c>
      <c r="H293" s="22">
        <v>48.64</v>
      </c>
      <c r="I293" t="s">
        <v>134</v>
      </c>
      <c r="J293" s="23">
        <f>ROUND(E293* H293,5)</f>
        <v>48.64</v>
      </c>
      <c r="K293" s="24"/>
    </row>
    <row r="294" spans="1:27" x14ac:dyDescent="0.25">
      <c r="B294" t="s">
        <v>277</v>
      </c>
      <c r="C294" t="s">
        <v>13</v>
      </c>
      <c r="D294" t="s">
        <v>278</v>
      </c>
      <c r="E294" s="21">
        <v>1</v>
      </c>
      <c r="G294" t="s">
        <v>133</v>
      </c>
      <c r="H294" s="22">
        <v>8.1199999999999992</v>
      </c>
      <c r="I294" t="s">
        <v>134</v>
      </c>
      <c r="J294" s="23">
        <f>ROUND(E294* H294,5)</f>
        <v>8.1199999999999992</v>
      </c>
      <c r="K294" s="24"/>
    </row>
    <row r="295" spans="1:27" x14ac:dyDescent="0.25">
      <c r="D295" s="25" t="s">
        <v>150</v>
      </c>
      <c r="E295" s="24"/>
      <c r="H295" s="24"/>
      <c r="K295" s="22">
        <f>SUM(J293:J294)</f>
        <v>56.76</v>
      </c>
    </row>
    <row r="296" spans="1:27" x14ac:dyDescent="0.25">
      <c r="E296" s="24"/>
      <c r="H296" s="24"/>
      <c r="K296" s="24"/>
    </row>
    <row r="297" spans="1:27" x14ac:dyDescent="0.25">
      <c r="D297" s="25" t="s">
        <v>152</v>
      </c>
      <c r="E297" s="24"/>
      <c r="H297" s="24">
        <v>2.5</v>
      </c>
      <c r="I297" t="s">
        <v>153</v>
      </c>
      <c r="J297">
        <f>ROUND(H297/100*K291,5)</f>
        <v>1.9575</v>
      </c>
      <c r="K297" s="24"/>
    </row>
    <row r="298" spans="1:27" x14ac:dyDescent="0.25">
      <c r="D298" s="25" t="s">
        <v>151</v>
      </c>
      <c r="E298" s="24"/>
      <c r="H298" s="24"/>
      <c r="K298" s="26">
        <f>SUM(J288:J297)</f>
        <v>137.01750000000001</v>
      </c>
    </row>
    <row r="299" spans="1:27" x14ac:dyDescent="0.25">
      <c r="D299" s="25" t="s">
        <v>174</v>
      </c>
      <c r="E299" s="24"/>
      <c r="H299" s="24">
        <v>7</v>
      </c>
      <c r="I299" t="s">
        <v>153</v>
      </c>
      <c r="K299" s="22">
        <f>ROUND(H299/100*K298,5)</f>
        <v>9.5912299999999995</v>
      </c>
    </row>
    <row r="300" spans="1:27" x14ac:dyDescent="0.25">
      <c r="D300" s="25" t="s">
        <v>154</v>
      </c>
      <c r="E300" s="24"/>
      <c r="H300" s="24"/>
      <c r="K300" s="26">
        <f>SUM(K298:K299)</f>
        <v>146.60873000000001</v>
      </c>
    </row>
    <row r="302" spans="1:27" ht="45" customHeight="1" x14ac:dyDescent="0.25">
      <c r="A302" s="17" t="s">
        <v>279</v>
      </c>
      <c r="B302" s="17" t="s">
        <v>45</v>
      </c>
      <c r="C302" s="18" t="s">
        <v>19</v>
      </c>
      <c r="D302" s="40" t="s">
        <v>46</v>
      </c>
      <c r="E302" s="41"/>
      <c r="F302" s="41"/>
      <c r="G302" s="18"/>
      <c r="H302" s="19" t="s">
        <v>127</v>
      </c>
      <c r="I302" s="42">
        <v>1</v>
      </c>
      <c r="J302" s="43"/>
      <c r="K302" s="20">
        <f>ROUND(K315,2)</f>
        <v>169.71</v>
      </c>
      <c r="L302" s="18"/>
      <c r="M302" s="18"/>
      <c r="N302" s="18"/>
      <c r="O302" s="18"/>
      <c r="P302" s="18"/>
      <c r="Q302" s="18"/>
      <c r="R302" s="18"/>
      <c r="S302" s="18"/>
      <c r="T302" s="18"/>
      <c r="U302" s="18"/>
      <c r="V302" s="18"/>
      <c r="W302" s="18"/>
      <c r="X302" s="18"/>
      <c r="Y302" s="18"/>
      <c r="Z302" s="18"/>
      <c r="AA302" s="18"/>
    </row>
    <row r="303" spans="1:27" x14ac:dyDescent="0.25">
      <c r="B303" s="14" t="s">
        <v>128</v>
      </c>
    </row>
    <row r="304" spans="1:27" x14ac:dyDescent="0.25">
      <c r="B304" t="s">
        <v>274</v>
      </c>
      <c r="C304" t="s">
        <v>130</v>
      </c>
      <c r="D304" t="s">
        <v>257</v>
      </c>
      <c r="E304" s="21">
        <v>1.5</v>
      </c>
      <c r="F304" t="s">
        <v>132</v>
      </c>
      <c r="G304" t="s">
        <v>133</v>
      </c>
      <c r="H304" s="22">
        <v>24.1</v>
      </c>
      <c r="I304" t="s">
        <v>134</v>
      </c>
      <c r="J304" s="23">
        <f>ROUND(E304/I302* H304,5)</f>
        <v>36.15</v>
      </c>
      <c r="K304" s="24"/>
    </row>
    <row r="305" spans="1:27" x14ac:dyDescent="0.25">
      <c r="B305" t="s">
        <v>273</v>
      </c>
      <c r="C305" t="s">
        <v>130</v>
      </c>
      <c r="D305" t="s">
        <v>255</v>
      </c>
      <c r="E305" s="21">
        <v>1.5</v>
      </c>
      <c r="F305" t="s">
        <v>132</v>
      </c>
      <c r="G305" t="s">
        <v>133</v>
      </c>
      <c r="H305" s="22">
        <v>28.1</v>
      </c>
      <c r="I305" t="s">
        <v>134</v>
      </c>
      <c r="J305" s="23">
        <f>ROUND(E305/I302* H305,5)</f>
        <v>42.15</v>
      </c>
      <c r="K305" s="24"/>
    </row>
    <row r="306" spans="1:27" x14ac:dyDescent="0.25">
      <c r="D306" s="25" t="s">
        <v>135</v>
      </c>
      <c r="E306" s="24"/>
      <c r="H306" s="24"/>
      <c r="K306" s="22">
        <f>SUM(J304:J305)</f>
        <v>78.3</v>
      </c>
    </row>
    <row r="307" spans="1:27" x14ac:dyDescent="0.25">
      <c r="B307" s="14" t="s">
        <v>140</v>
      </c>
      <c r="E307" s="24"/>
      <c r="H307" s="24"/>
      <c r="K307" s="24"/>
    </row>
    <row r="308" spans="1:27" x14ac:dyDescent="0.25">
      <c r="B308" t="s">
        <v>280</v>
      </c>
      <c r="C308" t="s">
        <v>13</v>
      </c>
      <c r="D308" t="s">
        <v>281</v>
      </c>
      <c r="E308" s="21">
        <v>1</v>
      </c>
      <c r="G308" t="s">
        <v>133</v>
      </c>
      <c r="H308" s="22">
        <v>10.199999999999999</v>
      </c>
      <c r="I308" t="s">
        <v>134</v>
      </c>
      <c r="J308" s="23">
        <f>ROUND(E308* H308,5)</f>
        <v>10.199999999999999</v>
      </c>
      <c r="K308" s="24"/>
    </row>
    <row r="309" spans="1:27" x14ac:dyDescent="0.25">
      <c r="B309" t="s">
        <v>282</v>
      </c>
      <c r="C309" t="s">
        <v>19</v>
      </c>
      <c r="D309" t="s">
        <v>283</v>
      </c>
      <c r="E309" s="21">
        <v>1</v>
      </c>
      <c r="G309" t="s">
        <v>133</v>
      </c>
      <c r="H309" s="22">
        <v>68.150000000000006</v>
      </c>
      <c r="I309" t="s">
        <v>134</v>
      </c>
      <c r="J309" s="23">
        <f>ROUND(E309* H309,5)</f>
        <v>68.150000000000006</v>
      </c>
      <c r="K309" s="24"/>
    </row>
    <row r="310" spans="1:27" x14ac:dyDescent="0.25">
      <c r="D310" s="25" t="s">
        <v>150</v>
      </c>
      <c r="E310" s="24"/>
      <c r="H310" s="24"/>
      <c r="K310" s="22">
        <f>SUM(J308:J309)</f>
        <v>78.350000000000009</v>
      </c>
    </row>
    <row r="311" spans="1:27" x14ac:dyDescent="0.25">
      <c r="E311" s="24"/>
      <c r="H311" s="24"/>
      <c r="K311" s="24"/>
    </row>
    <row r="312" spans="1:27" x14ac:dyDescent="0.25">
      <c r="D312" s="25" t="s">
        <v>152</v>
      </c>
      <c r="E312" s="24"/>
      <c r="H312" s="24">
        <v>2.5</v>
      </c>
      <c r="I312" t="s">
        <v>153</v>
      </c>
      <c r="J312">
        <f>ROUND(H312/100*K306,5)</f>
        <v>1.9575</v>
      </c>
      <c r="K312" s="24"/>
    </row>
    <row r="313" spans="1:27" x14ac:dyDescent="0.25">
      <c r="D313" s="25" t="s">
        <v>151</v>
      </c>
      <c r="E313" s="24"/>
      <c r="H313" s="24"/>
      <c r="K313" s="26">
        <f>SUM(J303:J312)</f>
        <v>158.60750000000002</v>
      </c>
    </row>
    <row r="314" spans="1:27" x14ac:dyDescent="0.25">
      <c r="D314" s="25" t="s">
        <v>174</v>
      </c>
      <c r="E314" s="24"/>
      <c r="H314" s="24">
        <v>7</v>
      </c>
      <c r="I314" t="s">
        <v>153</v>
      </c>
      <c r="K314" s="22">
        <f>ROUND(H314/100*K313,5)</f>
        <v>11.10253</v>
      </c>
    </row>
    <row r="315" spans="1:27" x14ac:dyDescent="0.25">
      <c r="D315" s="25" t="s">
        <v>154</v>
      </c>
      <c r="E315" s="24"/>
      <c r="H315" s="24"/>
      <c r="K315" s="26">
        <f>SUM(K313:K314)</f>
        <v>169.71003000000002</v>
      </c>
    </row>
    <row r="317" spans="1:27" ht="45" customHeight="1" x14ac:dyDescent="0.25">
      <c r="A317" s="17" t="s">
        <v>284</v>
      </c>
      <c r="B317" s="17" t="s">
        <v>49</v>
      </c>
      <c r="C317" s="18" t="s">
        <v>13</v>
      </c>
      <c r="D317" s="40" t="s">
        <v>50</v>
      </c>
      <c r="E317" s="41"/>
      <c r="F317" s="41"/>
      <c r="G317" s="18"/>
      <c r="H317" s="19" t="s">
        <v>127</v>
      </c>
      <c r="I317" s="42">
        <v>1</v>
      </c>
      <c r="J317" s="43"/>
      <c r="K317" s="20">
        <f>ROUND(K329,2)</f>
        <v>91.91</v>
      </c>
      <c r="L317" s="18"/>
      <c r="M317" s="18"/>
      <c r="N317" s="18"/>
      <c r="O317" s="18"/>
      <c r="P317" s="18"/>
      <c r="Q317" s="18"/>
      <c r="R317" s="18"/>
      <c r="S317" s="18"/>
      <c r="T317" s="18"/>
      <c r="U317" s="18"/>
      <c r="V317" s="18"/>
      <c r="W317" s="18"/>
      <c r="X317" s="18"/>
      <c r="Y317" s="18"/>
      <c r="Z317" s="18"/>
      <c r="AA317" s="18"/>
    </row>
    <row r="318" spans="1:27" x14ac:dyDescent="0.25">
      <c r="B318" s="14" t="s">
        <v>128</v>
      </c>
    </row>
    <row r="319" spans="1:27" x14ac:dyDescent="0.25">
      <c r="B319" t="s">
        <v>273</v>
      </c>
      <c r="C319" t="s">
        <v>130</v>
      </c>
      <c r="D319" t="s">
        <v>255</v>
      </c>
      <c r="E319" s="21">
        <v>0.3</v>
      </c>
      <c r="F319" t="s">
        <v>132</v>
      </c>
      <c r="G319" t="s">
        <v>133</v>
      </c>
      <c r="H319" s="22">
        <v>28.1</v>
      </c>
      <c r="I319" t="s">
        <v>134</v>
      </c>
      <c r="J319" s="23">
        <f>ROUND(E319/I317* H319,5)</f>
        <v>8.43</v>
      </c>
      <c r="K319" s="24"/>
    </row>
    <row r="320" spans="1:27" x14ac:dyDescent="0.25">
      <c r="B320" t="s">
        <v>274</v>
      </c>
      <c r="C320" t="s">
        <v>130</v>
      </c>
      <c r="D320" t="s">
        <v>257</v>
      </c>
      <c r="E320" s="21">
        <v>0.3</v>
      </c>
      <c r="F320" t="s">
        <v>132</v>
      </c>
      <c r="G320" t="s">
        <v>133</v>
      </c>
      <c r="H320" s="22">
        <v>24.1</v>
      </c>
      <c r="I320" t="s">
        <v>134</v>
      </c>
      <c r="J320" s="23">
        <f>ROUND(E320/I317* H320,5)</f>
        <v>7.23</v>
      </c>
      <c r="K320" s="24"/>
    </row>
    <row r="321" spans="1:27" x14ac:dyDescent="0.25">
      <c r="D321" s="25" t="s">
        <v>135</v>
      </c>
      <c r="E321" s="24"/>
      <c r="H321" s="24"/>
      <c r="K321" s="22">
        <f>SUM(J319:J320)</f>
        <v>15.66</v>
      </c>
    </row>
    <row r="322" spans="1:27" x14ac:dyDescent="0.25">
      <c r="B322" s="14" t="s">
        <v>140</v>
      </c>
      <c r="E322" s="24"/>
      <c r="H322" s="24"/>
      <c r="K322" s="24"/>
    </row>
    <row r="323" spans="1:27" x14ac:dyDescent="0.25">
      <c r="B323" t="s">
        <v>285</v>
      </c>
      <c r="C323" t="s">
        <v>13</v>
      </c>
      <c r="D323" t="s">
        <v>286</v>
      </c>
      <c r="E323" s="21">
        <v>1</v>
      </c>
      <c r="G323" t="s">
        <v>133</v>
      </c>
      <c r="H323" s="22">
        <v>70</v>
      </c>
      <c r="I323" t="s">
        <v>134</v>
      </c>
      <c r="J323" s="23">
        <f>ROUND(E323* H323,5)</f>
        <v>70</v>
      </c>
      <c r="K323" s="24"/>
    </row>
    <row r="324" spans="1:27" x14ac:dyDescent="0.25">
      <c r="D324" s="25" t="s">
        <v>150</v>
      </c>
      <c r="E324" s="24"/>
      <c r="H324" s="24"/>
      <c r="K324" s="22">
        <f>SUM(J323:J323)</f>
        <v>70</v>
      </c>
    </row>
    <row r="325" spans="1:27" x14ac:dyDescent="0.25">
      <c r="E325" s="24"/>
      <c r="H325" s="24"/>
      <c r="K325" s="24"/>
    </row>
    <row r="326" spans="1:27" x14ac:dyDescent="0.25">
      <c r="D326" s="25" t="s">
        <v>152</v>
      </c>
      <c r="E326" s="24"/>
      <c r="H326" s="24">
        <v>1.5</v>
      </c>
      <c r="I326" t="s">
        <v>153</v>
      </c>
      <c r="J326">
        <f>ROUND(H326/100*K321,5)</f>
        <v>0.2349</v>
      </c>
      <c r="K326" s="24"/>
    </row>
    <row r="327" spans="1:27" x14ac:dyDescent="0.25">
      <c r="D327" s="25" t="s">
        <v>151</v>
      </c>
      <c r="E327" s="24"/>
      <c r="H327" s="24"/>
      <c r="K327" s="26">
        <f>SUM(J318:J326)</f>
        <v>85.894899999999993</v>
      </c>
    </row>
    <row r="328" spans="1:27" x14ac:dyDescent="0.25">
      <c r="D328" s="25" t="s">
        <v>174</v>
      </c>
      <c r="E328" s="24"/>
      <c r="H328" s="24">
        <v>7</v>
      </c>
      <c r="I328" t="s">
        <v>153</v>
      </c>
      <c r="K328" s="22">
        <f>ROUND(H328/100*K327,5)</f>
        <v>6.0126400000000002</v>
      </c>
    </row>
    <row r="329" spans="1:27" x14ac:dyDescent="0.25">
      <c r="D329" s="25" t="s">
        <v>154</v>
      </c>
      <c r="E329" s="24"/>
      <c r="H329" s="24"/>
      <c r="K329" s="26">
        <f>SUM(K327:K328)</f>
        <v>91.907539999999997</v>
      </c>
    </row>
    <row r="331" spans="1:27" ht="45" customHeight="1" x14ac:dyDescent="0.25">
      <c r="A331" s="17" t="s">
        <v>287</v>
      </c>
      <c r="B331" s="17" t="s">
        <v>41</v>
      </c>
      <c r="C331" s="18" t="s">
        <v>24</v>
      </c>
      <c r="D331" s="40" t="s">
        <v>42</v>
      </c>
      <c r="E331" s="41"/>
      <c r="F331" s="41"/>
      <c r="G331" s="18"/>
      <c r="H331" s="19" t="s">
        <v>127</v>
      </c>
      <c r="I331" s="42">
        <v>1</v>
      </c>
      <c r="J331" s="43"/>
      <c r="K331" s="20">
        <f>ROUND(K344,2)</f>
        <v>49.42</v>
      </c>
      <c r="L331" s="18"/>
      <c r="M331" s="18"/>
      <c r="N331" s="18"/>
      <c r="O331" s="18"/>
      <c r="P331" s="18"/>
      <c r="Q331" s="18"/>
      <c r="R331" s="18"/>
      <c r="S331" s="18"/>
      <c r="T331" s="18"/>
      <c r="U331" s="18"/>
      <c r="V331" s="18"/>
      <c r="W331" s="18"/>
      <c r="X331" s="18"/>
      <c r="Y331" s="18"/>
      <c r="Z331" s="18"/>
      <c r="AA331" s="18"/>
    </row>
    <row r="332" spans="1:27" x14ac:dyDescent="0.25">
      <c r="B332" s="14" t="s">
        <v>128</v>
      </c>
    </row>
    <row r="333" spans="1:27" x14ac:dyDescent="0.25">
      <c r="B333" t="s">
        <v>274</v>
      </c>
      <c r="C333" t="s">
        <v>130</v>
      </c>
      <c r="D333" t="s">
        <v>257</v>
      </c>
      <c r="E333" s="21">
        <v>0.6</v>
      </c>
      <c r="F333" t="s">
        <v>132</v>
      </c>
      <c r="G333" t="s">
        <v>133</v>
      </c>
      <c r="H333" s="22">
        <v>24.1</v>
      </c>
      <c r="I333" t="s">
        <v>134</v>
      </c>
      <c r="J333" s="23">
        <f>ROUND(E333/I331* H333,5)</f>
        <v>14.46</v>
      </c>
      <c r="K333" s="24"/>
    </row>
    <row r="334" spans="1:27" x14ac:dyDescent="0.25">
      <c r="B334" t="s">
        <v>273</v>
      </c>
      <c r="C334" t="s">
        <v>130</v>
      </c>
      <c r="D334" t="s">
        <v>255</v>
      </c>
      <c r="E334" s="21">
        <v>0.6</v>
      </c>
      <c r="F334" t="s">
        <v>132</v>
      </c>
      <c r="G334" t="s">
        <v>133</v>
      </c>
      <c r="H334" s="22">
        <v>28.1</v>
      </c>
      <c r="I334" t="s">
        <v>134</v>
      </c>
      <c r="J334" s="23">
        <f>ROUND(E334/I331* H334,5)</f>
        <v>16.86</v>
      </c>
      <c r="K334" s="24"/>
    </row>
    <row r="335" spans="1:27" x14ac:dyDescent="0.25">
      <c r="D335" s="25" t="s">
        <v>135</v>
      </c>
      <c r="E335" s="24"/>
      <c r="H335" s="24"/>
      <c r="K335" s="22">
        <f>SUM(J333:J334)</f>
        <v>31.32</v>
      </c>
    </row>
    <row r="336" spans="1:27" x14ac:dyDescent="0.25">
      <c r="B336" s="14" t="s">
        <v>140</v>
      </c>
      <c r="E336" s="24"/>
      <c r="H336" s="24"/>
      <c r="K336" s="24"/>
    </row>
    <row r="337" spans="1:27" x14ac:dyDescent="0.25">
      <c r="B337" t="s">
        <v>288</v>
      </c>
      <c r="C337" t="s">
        <v>24</v>
      </c>
      <c r="D337" t="s">
        <v>289</v>
      </c>
      <c r="E337" s="21">
        <v>1</v>
      </c>
      <c r="G337" t="s">
        <v>133</v>
      </c>
      <c r="H337" s="22">
        <v>13.96</v>
      </c>
      <c r="I337" t="s">
        <v>134</v>
      </c>
      <c r="J337" s="23">
        <f>ROUND(E337* H337,5)</f>
        <v>13.96</v>
      </c>
      <c r="K337" s="24"/>
    </row>
    <row r="338" spans="1:27" x14ac:dyDescent="0.25">
      <c r="B338" t="s">
        <v>290</v>
      </c>
      <c r="C338" t="s">
        <v>13</v>
      </c>
      <c r="D338" t="s">
        <v>291</v>
      </c>
      <c r="E338" s="21">
        <v>0.1</v>
      </c>
      <c r="G338" t="s">
        <v>133</v>
      </c>
      <c r="H338" s="22">
        <v>4.33</v>
      </c>
      <c r="I338" t="s">
        <v>134</v>
      </c>
      <c r="J338" s="23">
        <f>ROUND(E338* H338,5)</f>
        <v>0.433</v>
      </c>
      <c r="K338" s="24"/>
    </row>
    <row r="339" spans="1:27" x14ac:dyDescent="0.25">
      <c r="D339" s="25" t="s">
        <v>150</v>
      </c>
      <c r="E339" s="24"/>
      <c r="H339" s="24"/>
      <c r="K339" s="22">
        <f>SUM(J337:J338)</f>
        <v>14.393000000000001</v>
      </c>
    </row>
    <row r="340" spans="1:27" x14ac:dyDescent="0.25">
      <c r="E340" s="24"/>
      <c r="H340" s="24"/>
      <c r="K340" s="24"/>
    </row>
    <row r="341" spans="1:27" x14ac:dyDescent="0.25">
      <c r="D341" s="25" t="s">
        <v>152</v>
      </c>
      <c r="E341" s="24"/>
      <c r="H341" s="24">
        <v>1.5</v>
      </c>
      <c r="I341" t="s">
        <v>153</v>
      </c>
      <c r="J341">
        <f>ROUND(H341/100*K335,5)</f>
        <v>0.4698</v>
      </c>
      <c r="K341" s="24"/>
    </row>
    <row r="342" spans="1:27" x14ac:dyDescent="0.25">
      <c r="D342" s="25" t="s">
        <v>151</v>
      </c>
      <c r="E342" s="24"/>
      <c r="H342" s="24"/>
      <c r="K342" s="26">
        <f>SUM(J332:J341)</f>
        <v>46.1828</v>
      </c>
    </row>
    <row r="343" spans="1:27" x14ac:dyDescent="0.25">
      <c r="D343" s="25" t="s">
        <v>174</v>
      </c>
      <c r="E343" s="24"/>
      <c r="H343" s="24">
        <v>7</v>
      </c>
      <c r="I343" t="s">
        <v>153</v>
      </c>
      <c r="K343" s="22">
        <f>ROUND(H343/100*K342,5)</f>
        <v>3.2328000000000001</v>
      </c>
    </row>
    <row r="344" spans="1:27" x14ac:dyDescent="0.25">
      <c r="D344" s="25" t="s">
        <v>154</v>
      </c>
      <c r="E344" s="24"/>
      <c r="H344" s="24"/>
      <c r="K344" s="26">
        <f>SUM(K342:K343)</f>
        <v>49.415599999999998</v>
      </c>
    </row>
    <row r="346" spans="1:27" ht="45" customHeight="1" x14ac:dyDescent="0.25">
      <c r="A346" s="17" t="s">
        <v>292</v>
      </c>
      <c r="B346" s="17" t="s">
        <v>43</v>
      </c>
      <c r="C346" s="18" t="s">
        <v>24</v>
      </c>
      <c r="D346" s="40" t="s">
        <v>44</v>
      </c>
      <c r="E346" s="41"/>
      <c r="F346" s="41"/>
      <c r="G346" s="18"/>
      <c r="H346" s="19" t="s">
        <v>127</v>
      </c>
      <c r="I346" s="42">
        <v>1</v>
      </c>
      <c r="J346" s="43"/>
      <c r="K346" s="20">
        <f>ROUND(K358,2)</f>
        <v>8.34</v>
      </c>
      <c r="L346" s="18"/>
      <c r="M346" s="18"/>
      <c r="N346" s="18"/>
      <c r="O346" s="18"/>
      <c r="P346" s="18"/>
      <c r="Q346" s="18"/>
      <c r="R346" s="18"/>
      <c r="S346" s="18"/>
      <c r="T346" s="18"/>
      <c r="U346" s="18"/>
      <c r="V346" s="18"/>
      <c r="W346" s="18"/>
      <c r="X346" s="18"/>
      <c r="Y346" s="18"/>
      <c r="Z346" s="18"/>
      <c r="AA346" s="18"/>
    </row>
    <row r="347" spans="1:27" x14ac:dyDescent="0.25">
      <c r="B347" s="14" t="s">
        <v>128</v>
      </c>
    </row>
    <row r="348" spans="1:27" x14ac:dyDescent="0.25">
      <c r="B348" t="s">
        <v>274</v>
      </c>
      <c r="C348" t="s">
        <v>130</v>
      </c>
      <c r="D348" t="s">
        <v>257</v>
      </c>
      <c r="E348" s="21">
        <v>0.1</v>
      </c>
      <c r="F348" t="s">
        <v>132</v>
      </c>
      <c r="G348" t="s">
        <v>133</v>
      </c>
      <c r="H348" s="22">
        <v>24.1</v>
      </c>
      <c r="I348" t="s">
        <v>134</v>
      </c>
      <c r="J348" s="23">
        <f>ROUND(E348/I346* H348,5)</f>
        <v>2.41</v>
      </c>
      <c r="K348" s="24"/>
    </row>
    <row r="349" spans="1:27" x14ac:dyDescent="0.25">
      <c r="B349" t="s">
        <v>273</v>
      </c>
      <c r="C349" t="s">
        <v>130</v>
      </c>
      <c r="D349" t="s">
        <v>255</v>
      </c>
      <c r="E349" s="21">
        <v>0.1</v>
      </c>
      <c r="F349" t="s">
        <v>132</v>
      </c>
      <c r="G349" t="s">
        <v>133</v>
      </c>
      <c r="H349" s="22">
        <v>28.1</v>
      </c>
      <c r="I349" t="s">
        <v>134</v>
      </c>
      <c r="J349" s="23">
        <f>ROUND(E349/I346* H349,5)</f>
        <v>2.81</v>
      </c>
      <c r="K349" s="24"/>
    </row>
    <row r="350" spans="1:27" x14ac:dyDescent="0.25">
      <c r="D350" s="25" t="s">
        <v>135</v>
      </c>
      <c r="E350" s="24"/>
      <c r="H350" s="24"/>
      <c r="K350" s="22">
        <f>SUM(J348:J349)</f>
        <v>5.2200000000000006</v>
      </c>
    </row>
    <row r="351" spans="1:27" x14ac:dyDescent="0.25">
      <c r="B351" s="14" t="s">
        <v>140</v>
      </c>
      <c r="E351" s="24"/>
      <c r="H351" s="24"/>
      <c r="K351" s="24"/>
    </row>
    <row r="352" spans="1:27" x14ac:dyDescent="0.25">
      <c r="B352" t="s">
        <v>293</v>
      </c>
      <c r="C352" t="s">
        <v>24</v>
      </c>
      <c r="D352" t="s">
        <v>294</v>
      </c>
      <c r="E352" s="21">
        <v>1.02</v>
      </c>
      <c r="G352" t="s">
        <v>133</v>
      </c>
      <c r="H352" s="22">
        <v>2.4</v>
      </c>
      <c r="I352" t="s">
        <v>134</v>
      </c>
      <c r="J352" s="23">
        <f>ROUND(E352* H352,5)</f>
        <v>2.448</v>
      </c>
      <c r="K352" s="24"/>
    </row>
    <row r="353" spans="1:27" x14ac:dyDescent="0.25">
      <c r="D353" s="25" t="s">
        <v>150</v>
      </c>
      <c r="E353" s="24"/>
      <c r="H353" s="24"/>
      <c r="K353" s="22">
        <f>SUM(J352:J352)</f>
        <v>2.448</v>
      </c>
    </row>
    <row r="354" spans="1:27" x14ac:dyDescent="0.25">
      <c r="E354" s="24"/>
      <c r="H354" s="24"/>
      <c r="K354" s="24"/>
    </row>
    <row r="355" spans="1:27" x14ac:dyDescent="0.25">
      <c r="D355" s="25" t="s">
        <v>152</v>
      </c>
      <c r="E355" s="24"/>
      <c r="H355" s="24">
        <v>2.5</v>
      </c>
      <c r="I355" t="s">
        <v>153</v>
      </c>
      <c r="J355">
        <f>ROUND(H355/100*K350,5)</f>
        <v>0.1305</v>
      </c>
      <c r="K355" s="24"/>
    </row>
    <row r="356" spans="1:27" x14ac:dyDescent="0.25">
      <c r="D356" s="25" t="s">
        <v>151</v>
      </c>
      <c r="E356" s="24"/>
      <c r="H356" s="24"/>
      <c r="K356" s="26">
        <f>SUM(J347:J355)</f>
        <v>7.7985000000000007</v>
      </c>
    </row>
    <row r="357" spans="1:27" x14ac:dyDescent="0.25">
      <c r="D357" s="25" t="s">
        <v>174</v>
      </c>
      <c r="E357" s="24"/>
      <c r="H357" s="24">
        <v>7</v>
      </c>
      <c r="I357" t="s">
        <v>153</v>
      </c>
      <c r="K357" s="22">
        <f>ROUND(H357/100*K356,5)</f>
        <v>0.54590000000000005</v>
      </c>
    </row>
    <row r="358" spans="1:27" x14ac:dyDescent="0.25">
      <c r="D358" s="25" t="s">
        <v>154</v>
      </c>
      <c r="E358" s="24"/>
      <c r="H358" s="24"/>
      <c r="K358" s="26">
        <f>SUM(K356:K357)</f>
        <v>8.3444000000000003</v>
      </c>
    </row>
    <row r="360" spans="1:27" ht="45" customHeight="1" x14ac:dyDescent="0.25">
      <c r="A360" s="17" t="s">
        <v>295</v>
      </c>
      <c r="B360" s="17" t="s">
        <v>51</v>
      </c>
      <c r="C360" s="18" t="s">
        <v>13</v>
      </c>
      <c r="D360" s="40" t="s">
        <v>52</v>
      </c>
      <c r="E360" s="41"/>
      <c r="F360" s="41"/>
      <c r="G360" s="18"/>
      <c r="H360" s="19" t="s">
        <v>127</v>
      </c>
      <c r="I360" s="42">
        <v>1</v>
      </c>
      <c r="J360" s="43"/>
      <c r="K360" s="20">
        <f>ROUND(K372,2)</f>
        <v>102.93</v>
      </c>
      <c r="L360" s="18"/>
      <c r="M360" s="18"/>
      <c r="N360" s="18"/>
      <c r="O360" s="18"/>
      <c r="P360" s="18"/>
      <c r="Q360" s="18"/>
      <c r="R360" s="18"/>
      <c r="S360" s="18"/>
      <c r="T360" s="18"/>
      <c r="U360" s="18"/>
      <c r="V360" s="18"/>
      <c r="W360" s="18"/>
      <c r="X360" s="18"/>
      <c r="Y360" s="18"/>
      <c r="Z360" s="18"/>
      <c r="AA360" s="18"/>
    </row>
    <row r="361" spans="1:27" x14ac:dyDescent="0.25">
      <c r="B361" s="14" t="s">
        <v>128</v>
      </c>
    </row>
    <row r="362" spans="1:27" x14ac:dyDescent="0.25">
      <c r="B362" t="s">
        <v>274</v>
      </c>
      <c r="C362" t="s">
        <v>130</v>
      </c>
      <c r="D362" t="s">
        <v>257</v>
      </c>
      <c r="E362" s="21">
        <v>0.4</v>
      </c>
      <c r="F362" t="s">
        <v>132</v>
      </c>
      <c r="G362" t="s">
        <v>133</v>
      </c>
      <c r="H362" s="22">
        <v>24.1</v>
      </c>
      <c r="I362" t="s">
        <v>134</v>
      </c>
      <c r="J362" s="23">
        <f>ROUND(E362/I360* H362,5)</f>
        <v>9.64</v>
      </c>
      <c r="K362" s="24"/>
    </row>
    <row r="363" spans="1:27" x14ac:dyDescent="0.25">
      <c r="B363" t="s">
        <v>273</v>
      </c>
      <c r="C363" t="s">
        <v>130</v>
      </c>
      <c r="D363" t="s">
        <v>255</v>
      </c>
      <c r="E363" s="21">
        <v>0.4</v>
      </c>
      <c r="F363" t="s">
        <v>132</v>
      </c>
      <c r="G363" t="s">
        <v>133</v>
      </c>
      <c r="H363" s="22">
        <v>28.1</v>
      </c>
      <c r="I363" t="s">
        <v>134</v>
      </c>
      <c r="J363" s="23">
        <f>ROUND(E363/I360* H363,5)</f>
        <v>11.24</v>
      </c>
      <c r="K363" s="24"/>
    </row>
    <row r="364" spans="1:27" x14ac:dyDescent="0.25">
      <c r="D364" s="25" t="s">
        <v>135</v>
      </c>
      <c r="E364" s="24"/>
      <c r="H364" s="24"/>
      <c r="K364" s="22">
        <f>SUM(J362:J363)</f>
        <v>20.880000000000003</v>
      </c>
    </row>
    <row r="365" spans="1:27" x14ac:dyDescent="0.25">
      <c r="B365" s="14" t="s">
        <v>140</v>
      </c>
      <c r="E365" s="24"/>
      <c r="H365" s="24"/>
      <c r="K365" s="24"/>
    </row>
    <row r="366" spans="1:27" x14ac:dyDescent="0.25">
      <c r="B366" t="s">
        <v>296</v>
      </c>
      <c r="C366" t="s">
        <v>13</v>
      </c>
      <c r="D366" t="s">
        <v>297</v>
      </c>
      <c r="E366" s="21">
        <v>1</v>
      </c>
      <c r="G366" t="s">
        <v>133</v>
      </c>
      <c r="H366" s="22">
        <v>75</v>
      </c>
      <c r="I366" t="s">
        <v>134</v>
      </c>
      <c r="J366" s="23">
        <f>ROUND(E366* H366,5)</f>
        <v>75</v>
      </c>
      <c r="K366" s="24"/>
    </row>
    <row r="367" spans="1:27" x14ac:dyDescent="0.25">
      <c r="D367" s="25" t="s">
        <v>150</v>
      </c>
      <c r="E367" s="24"/>
      <c r="H367" s="24"/>
      <c r="K367" s="22">
        <f>SUM(J366:J366)</f>
        <v>75</v>
      </c>
    </row>
    <row r="368" spans="1:27" x14ac:dyDescent="0.25">
      <c r="E368" s="24"/>
      <c r="H368" s="24"/>
      <c r="K368" s="24"/>
    </row>
    <row r="369" spans="1:27" x14ac:dyDescent="0.25">
      <c r="D369" s="25" t="s">
        <v>152</v>
      </c>
      <c r="E369" s="24"/>
      <c r="H369" s="24">
        <v>1.5</v>
      </c>
      <c r="I369" t="s">
        <v>153</v>
      </c>
      <c r="J369">
        <f>ROUND(H369/100*K364,5)</f>
        <v>0.31319999999999998</v>
      </c>
      <c r="K369" s="24"/>
    </row>
    <row r="370" spans="1:27" x14ac:dyDescent="0.25">
      <c r="D370" s="25" t="s">
        <v>151</v>
      </c>
      <c r="E370" s="24"/>
      <c r="H370" s="24"/>
      <c r="K370" s="26">
        <f>SUM(J361:J369)</f>
        <v>96.19319999999999</v>
      </c>
    </row>
    <row r="371" spans="1:27" x14ac:dyDescent="0.25">
      <c r="D371" s="25" t="s">
        <v>174</v>
      </c>
      <c r="E371" s="24"/>
      <c r="H371" s="24">
        <v>7</v>
      </c>
      <c r="I371" t="s">
        <v>153</v>
      </c>
      <c r="K371" s="22">
        <f>ROUND(H371/100*K370,5)</f>
        <v>6.7335200000000004</v>
      </c>
    </row>
    <row r="372" spans="1:27" x14ac:dyDescent="0.25">
      <c r="D372" s="25" t="s">
        <v>154</v>
      </c>
      <c r="E372" s="24"/>
      <c r="H372" s="24"/>
      <c r="K372" s="26">
        <f>SUM(K370:K371)</f>
        <v>102.92671999999999</v>
      </c>
    </row>
    <row r="374" spans="1:27" ht="45" customHeight="1" x14ac:dyDescent="0.25">
      <c r="A374" s="17" t="s">
        <v>298</v>
      </c>
      <c r="B374" s="17" t="s">
        <v>55</v>
      </c>
      <c r="C374" s="18" t="s">
        <v>13</v>
      </c>
      <c r="D374" s="40" t="s">
        <v>56</v>
      </c>
      <c r="E374" s="41"/>
      <c r="F374" s="41"/>
      <c r="G374" s="18"/>
      <c r="H374" s="19" t="s">
        <v>127</v>
      </c>
      <c r="I374" s="42">
        <v>1</v>
      </c>
      <c r="J374" s="43"/>
      <c r="K374" s="20">
        <f>ROUND(K389,2)</f>
        <v>2462.4699999999998</v>
      </c>
      <c r="L374" s="18"/>
      <c r="M374" s="18"/>
      <c r="N374" s="18"/>
      <c r="O374" s="18"/>
      <c r="P374" s="18"/>
      <c r="Q374" s="18"/>
      <c r="R374" s="18"/>
      <c r="S374" s="18"/>
      <c r="T374" s="18"/>
      <c r="U374" s="18"/>
      <c r="V374" s="18"/>
      <c r="W374" s="18"/>
      <c r="X374" s="18"/>
      <c r="Y374" s="18"/>
      <c r="Z374" s="18"/>
      <c r="AA374" s="18"/>
    </row>
    <row r="375" spans="1:27" x14ac:dyDescent="0.25">
      <c r="B375" s="14" t="s">
        <v>128</v>
      </c>
    </row>
    <row r="376" spans="1:27" x14ac:dyDescent="0.25">
      <c r="B376" t="s">
        <v>273</v>
      </c>
      <c r="C376" t="s">
        <v>130</v>
      </c>
      <c r="D376" t="s">
        <v>255</v>
      </c>
      <c r="E376" s="21">
        <v>7.5</v>
      </c>
      <c r="F376" t="s">
        <v>132</v>
      </c>
      <c r="G376" t="s">
        <v>133</v>
      </c>
      <c r="H376" s="22">
        <v>28.1</v>
      </c>
      <c r="I376" t="s">
        <v>134</v>
      </c>
      <c r="J376" s="23">
        <f>ROUND(E376/I374* H376,5)</f>
        <v>210.75</v>
      </c>
      <c r="K376" s="24"/>
    </row>
    <row r="377" spans="1:27" x14ac:dyDescent="0.25">
      <c r="B377" t="s">
        <v>274</v>
      </c>
      <c r="C377" t="s">
        <v>130</v>
      </c>
      <c r="D377" t="s">
        <v>257</v>
      </c>
      <c r="E377" s="21">
        <v>7.5</v>
      </c>
      <c r="F377" t="s">
        <v>132</v>
      </c>
      <c r="G377" t="s">
        <v>133</v>
      </c>
      <c r="H377" s="22">
        <v>24.1</v>
      </c>
      <c r="I377" t="s">
        <v>134</v>
      </c>
      <c r="J377" s="23">
        <f>ROUND(E377/I374* H377,5)</f>
        <v>180.75</v>
      </c>
      <c r="K377" s="24"/>
    </row>
    <row r="378" spans="1:27" x14ac:dyDescent="0.25">
      <c r="D378" s="25" t="s">
        <v>135</v>
      </c>
      <c r="E378" s="24"/>
      <c r="H378" s="24"/>
      <c r="K378" s="22">
        <f>SUM(J376:J377)</f>
        <v>391.5</v>
      </c>
    </row>
    <row r="379" spans="1:27" x14ac:dyDescent="0.25">
      <c r="B379" s="14" t="s">
        <v>140</v>
      </c>
      <c r="E379" s="24"/>
      <c r="H379" s="24"/>
      <c r="K379" s="24"/>
    </row>
    <row r="380" spans="1:27" x14ac:dyDescent="0.25">
      <c r="B380" t="s">
        <v>299</v>
      </c>
      <c r="C380" t="s">
        <v>13</v>
      </c>
      <c r="D380" t="s">
        <v>300</v>
      </c>
      <c r="E380" s="21">
        <v>1</v>
      </c>
      <c r="G380" t="s">
        <v>133</v>
      </c>
      <c r="H380" s="22">
        <v>120.8</v>
      </c>
      <c r="I380" t="s">
        <v>134</v>
      </c>
      <c r="J380" s="23">
        <f>ROUND(E380* H380,5)</f>
        <v>120.8</v>
      </c>
      <c r="K380" s="24"/>
    </row>
    <row r="381" spans="1:27" x14ac:dyDescent="0.25">
      <c r="B381" t="s">
        <v>301</v>
      </c>
      <c r="C381" t="s">
        <v>13</v>
      </c>
      <c r="D381" t="s">
        <v>302</v>
      </c>
      <c r="E381" s="21">
        <v>1</v>
      </c>
      <c r="G381" t="s">
        <v>133</v>
      </c>
      <c r="H381" s="22">
        <v>88</v>
      </c>
      <c r="I381" t="s">
        <v>134</v>
      </c>
      <c r="J381" s="23">
        <f>ROUND(E381* H381,5)</f>
        <v>88</v>
      </c>
      <c r="K381" s="24"/>
    </row>
    <row r="382" spans="1:27" x14ac:dyDescent="0.25">
      <c r="B382" t="s">
        <v>303</v>
      </c>
      <c r="C382" t="s">
        <v>13</v>
      </c>
      <c r="D382" t="s">
        <v>304</v>
      </c>
      <c r="E382" s="21">
        <v>1</v>
      </c>
      <c r="G382" t="s">
        <v>133</v>
      </c>
      <c r="H382" s="22">
        <v>199.2</v>
      </c>
      <c r="I382" t="s">
        <v>134</v>
      </c>
      <c r="J382" s="23">
        <f>ROUND(E382* H382,5)</f>
        <v>199.2</v>
      </c>
      <c r="K382" s="24"/>
    </row>
    <row r="383" spans="1:27" x14ac:dyDescent="0.25">
      <c r="B383" t="s">
        <v>305</v>
      </c>
      <c r="C383" t="s">
        <v>13</v>
      </c>
      <c r="D383" t="s">
        <v>306</v>
      </c>
      <c r="E383" s="21">
        <v>1</v>
      </c>
      <c r="G383" t="s">
        <v>133</v>
      </c>
      <c r="H383" s="22">
        <v>1496</v>
      </c>
      <c r="I383" t="s">
        <v>134</v>
      </c>
      <c r="J383" s="23">
        <f>ROUND(E383* H383,5)</f>
        <v>1496</v>
      </c>
      <c r="K383" s="24"/>
    </row>
    <row r="384" spans="1:27" x14ac:dyDescent="0.25">
      <c r="D384" s="25" t="s">
        <v>150</v>
      </c>
      <c r="E384" s="24"/>
      <c r="H384" s="24"/>
      <c r="K384" s="22">
        <f>SUM(J380:J383)</f>
        <v>1904</v>
      </c>
    </row>
    <row r="385" spans="1:27" x14ac:dyDescent="0.25">
      <c r="E385" s="24"/>
      <c r="H385" s="24"/>
      <c r="K385" s="24"/>
    </row>
    <row r="386" spans="1:27" x14ac:dyDescent="0.25">
      <c r="D386" s="25" t="s">
        <v>152</v>
      </c>
      <c r="E386" s="24"/>
      <c r="H386" s="24">
        <v>1.5</v>
      </c>
      <c r="I386" t="s">
        <v>153</v>
      </c>
      <c r="J386">
        <f>ROUND(H386/100*K378,5)</f>
        <v>5.8724999999999996</v>
      </c>
      <c r="K386" s="24"/>
    </row>
    <row r="387" spans="1:27" x14ac:dyDescent="0.25">
      <c r="D387" s="25" t="s">
        <v>151</v>
      </c>
      <c r="E387" s="24"/>
      <c r="H387" s="24"/>
      <c r="K387" s="26">
        <f>SUM(J375:J386)</f>
        <v>2301.3724999999999</v>
      </c>
    </row>
    <row r="388" spans="1:27" x14ac:dyDescent="0.25">
      <c r="D388" s="25" t="s">
        <v>174</v>
      </c>
      <c r="E388" s="24"/>
      <c r="H388" s="24">
        <v>7</v>
      </c>
      <c r="I388" t="s">
        <v>153</v>
      </c>
      <c r="K388" s="22">
        <f>ROUND(H388/100*K387,5)</f>
        <v>161.09608</v>
      </c>
    </row>
    <row r="389" spans="1:27" x14ac:dyDescent="0.25">
      <c r="D389" s="25" t="s">
        <v>154</v>
      </c>
      <c r="E389" s="24"/>
      <c r="H389" s="24"/>
      <c r="K389" s="26">
        <f>SUM(K387:K388)</f>
        <v>2462.4685799999997</v>
      </c>
    </row>
    <row r="391" spans="1:27" ht="45" customHeight="1" x14ac:dyDescent="0.25">
      <c r="A391" s="17" t="s">
        <v>307</v>
      </c>
      <c r="B391" s="17" t="s">
        <v>90</v>
      </c>
      <c r="C391" s="18" t="s">
        <v>19</v>
      </c>
      <c r="D391" s="40" t="s">
        <v>91</v>
      </c>
      <c r="E391" s="41"/>
      <c r="F391" s="41"/>
      <c r="G391" s="18"/>
      <c r="H391" s="19" t="s">
        <v>127</v>
      </c>
      <c r="I391" s="42">
        <v>1</v>
      </c>
      <c r="J391" s="43"/>
      <c r="K391" s="20">
        <f>ROUND(K404,2)</f>
        <v>8.4600000000000009</v>
      </c>
      <c r="L391" s="18"/>
      <c r="M391" s="18"/>
      <c r="N391" s="18"/>
      <c r="O391" s="18"/>
      <c r="P391" s="18"/>
      <c r="Q391" s="18"/>
      <c r="R391" s="18"/>
      <c r="S391" s="18"/>
      <c r="T391" s="18"/>
      <c r="U391" s="18"/>
      <c r="V391" s="18"/>
      <c r="W391" s="18"/>
      <c r="X391" s="18"/>
      <c r="Y391" s="18"/>
      <c r="Z391" s="18"/>
      <c r="AA391" s="18"/>
    </row>
    <row r="392" spans="1:27" x14ac:dyDescent="0.25">
      <c r="B392" s="14" t="s">
        <v>128</v>
      </c>
    </row>
    <row r="393" spans="1:27" x14ac:dyDescent="0.25">
      <c r="B393" t="s">
        <v>308</v>
      </c>
      <c r="C393" t="s">
        <v>130</v>
      </c>
      <c r="D393" t="s">
        <v>309</v>
      </c>
      <c r="E393" s="21">
        <v>0.05</v>
      </c>
      <c r="F393" t="s">
        <v>132</v>
      </c>
      <c r="G393" t="s">
        <v>133</v>
      </c>
      <c r="H393" s="22">
        <v>24.1</v>
      </c>
      <c r="I393" t="s">
        <v>134</v>
      </c>
      <c r="J393" s="23">
        <f>ROUND(E393/I391* H393,5)</f>
        <v>1.2050000000000001</v>
      </c>
      <c r="K393" s="24"/>
    </row>
    <row r="394" spans="1:27" x14ac:dyDescent="0.25">
      <c r="B394" t="s">
        <v>310</v>
      </c>
      <c r="C394" t="s">
        <v>130</v>
      </c>
      <c r="D394" t="s">
        <v>311</v>
      </c>
      <c r="E394" s="21">
        <v>0.1</v>
      </c>
      <c r="F394" t="s">
        <v>132</v>
      </c>
      <c r="G394" t="s">
        <v>133</v>
      </c>
      <c r="H394" s="22">
        <v>28.1</v>
      </c>
      <c r="I394" t="s">
        <v>134</v>
      </c>
      <c r="J394" s="23">
        <f>ROUND(E394/I391* H394,5)</f>
        <v>2.81</v>
      </c>
      <c r="K394" s="24"/>
    </row>
    <row r="395" spans="1:27" x14ac:dyDescent="0.25">
      <c r="D395" s="25" t="s">
        <v>135</v>
      </c>
      <c r="E395" s="24"/>
      <c r="H395" s="24"/>
      <c r="K395" s="22">
        <f>SUM(J393:J394)</f>
        <v>4.0150000000000006</v>
      </c>
    </row>
    <row r="396" spans="1:27" x14ac:dyDescent="0.25">
      <c r="B396" s="14" t="s">
        <v>140</v>
      </c>
      <c r="E396" s="24"/>
      <c r="H396" s="24"/>
      <c r="K396" s="24"/>
    </row>
    <row r="397" spans="1:27" x14ac:dyDescent="0.25">
      <c r="B397" t="s">
        <v>312</v>
      </c>
      <c r="C397" t="s">
        <v>13</v>
      </c>
      <c r="D397" t="s">
        <v>313</v>
      </c>
      <c r="E397" s="21">
        <v>1</v>
      </c>
      <c r="G397" t="s">
        <v>133</v>
      </c>
      <c r="H397" s="22">
        <v>0.34</v>
      </c>
      <c r="I397" t="s">
        <v>134</v>
      </c>
      <c r="J397" s="23">
        <f>ROUND(E397* H397,5)</f>
        <v>0.34</v>
      </c>
      <c r="K397" s="24"/>
    </row>
    <row r="398" spans="1:27" x14ac:dyDescent="0.25">
      <c r="B398" t="s">
        <v>314</v>
      </c>
      <c r="C398" t="s">
        <v>19</v>
      </c>
      <c r="D398" t="s">
        <v>315</v>
      </c>
      <c r="E398" s="21">
        <v>1.02</v>
      </c>
      <c r="G398" t="s">
        <v>133</v>
      </c>
      <c r="H398" s="22">
        <v>3.42</v>
      </c>
      <c r="I398" t="s">
        <v>134</v>
      </c>
      <c r="J398" s="23">
        <f>ROUND(E398* H398,5)</f>
        <v>3.4883999999999999</v>
      </c>
      <c r="K398" s="24"/>
    </row>
    <row r="399" spans="1:27" x14ac:dyDescent="0.25">
      <c r="D399" s="25" t="s">
        <v>150</v>
      </c>
      <c r="E399" s="24"/>
      <c r="H399" s="24"/>
      <c r="K399" s="22">
        <f>SUM(J397:J398)</f>
        <v>3.8283999999999998</v>
      </c>
    </row>
    <row r="400" spans="1:27" x14ac:dyDescent="0.25">
      <c r="E400" s="24"/>
      <c r="H400" s="24"/>
      <c r="K400" s="24"/>
    </row>
    <row r="401" spans="1:27" x14ac:dyDescent="0.25">
      <c r="D401" s="25" t="s">
        <v>152</v>
      </c>
      <c r="E401" s="24"/>
      <c r="H401" s="24">
        <v>1.5</v>
      </c>
      <c r="I401" t="s">
        <v>153</v>
      </c>
      <c r="J401">
        <f>ROUND(H401/100*K395,5)</f>
        <v>6.0229999999999999E-2</v>
      </c>
      <c r="K401" s="24"/>
    </row>
    <row r="402" spans="1:27" x14ac:dyDescent="0.25">
      <c r="D402" s="25" t="s">
        <v>151</v>
      </c>
      <c r="E402" s="24"/>
      <c r="H402" s="24"/>
      <c r="K402" s="26">
        <f>SUM(J392:J401)</f>
        <v>7.9036300000000006</v>
      </c>
    </row>
    <row r="403" spans="1:27" x14ac:dyDescent="0.25">
      <c r="D403" s="25" t="s">
        <v>174</v>
      </c>
      <c r="E403" s="24"/>
      <c r="H403" s="24">
        <v>7</v>
      </c>
      <c r="I403" t="s">
        <v>153</v>
      </c>
      <c r="K403" s="22">
        <f>ROUND(H403/100*K402,5)</f>
        <v>0.55325000000000002</v>
      </c>
    </row>
    <row r="404" spans="1:27" x14ac:dyDescent="0.25">
      <c r="D404" s="25" t="s">
        <v>154</v>
      </c>
      <c r="E404" s="24"/>
      <c r="H404" s="24"/>
      <c r="K404" s="26">
        <f>SUM(K402:K403)</f>
        <v>8.45688</v>
      </c>
    </row>
    <row r="406" spans="1:27" ht="45" customHeight="1" x14ac:dyDescent="0.25">
      <c r="A406" s="17" t="s">
        <v>316</v>
      </c>
      <c r="B406" s="17" t="s">
        <v>103</v>
      </c>
      <c r="C406" s="18" t="s">
        <v>104</v>
      </c>
      <c r="D406" s="40" t="s">
        <v>105</v>
      </c>
      <c r="E406" s="41"/>
      <c r="F406" s="41"/>
      <c r="G406" s="18"/>
      <c r="H406" s="19" t="s">
        <v>127</v>
      </c>
      <c r="I406" s="42">
        <v>1</v>
      </c>
      <c r="J406" s="43"/>
      <c r="K406" s="20">
        <f>ROUND(K428,2)</f>
        <v>92.62</v>
      </c>
      <c r="L406" s="18"/>
      <c r="M406" s="18"/>
      <c r="N406" s="18"/>
      <c r="O406" s="18"/>
      <c r="P406" s="18"/>
      <c r="Q406" s="18"/>
      <c r="R406" s="18"/>
      <c r="S406" s="18"/>
      <c r="T406" s="18"/>
      <c r="U406" s="18"/>
      <c r="V406" s="18"/>
      <c r="W406" s="18"/>
      <c r="X406" s="18"/>
      <c r="Y406" s="18"/>
      <c r="Z406" s="18"/>
      <c r="AA406" s="18"/>
    </row>
    <row r="407" spans="1:27" x14ac:dyDescent="0.25">
      <c r="B407" s="14" t="s">
        <v>128</v>
      </c>
    </row>
    <row r="408" spans="1:27" x14ac:dyDescent="0.25">
      <c r="B408" t="s">
        <v>317</v>
      </c>
      <c r="C408" t="s">
        <v>130</v>
      </c>
      <c r="D408" t="s">
        <v>318</v>
      </c>
      <c r="E408" s="21">
        <v>0.22750000000000001</v>
      </c>
      <c r="F408" t="s">
        <v>132</v>
      </c>
      <c r="G408" t="s">
        <v>133</v>
      </c>
      <c r="H408" s="22">
        <v>18.48</v>
      </c>
      <c r="I408" t="s">
        <v>134</v>
      </c>
      <c r="J408" s="23">
        <f>ROUND(E408/I406* H408,5)</f>
        <v>4.2042000000000002</v>
      </c>
      <c r="K408" s="24"/>
    </row>
    <row r="409" spans="1:27" x14ac:dyDescent="0.25">
      <c r="B409" t="s">
        <v>319</v>
      </c>
      <c r="C409" t="s">
        <v>130</v>
      </c>
      <c r="D409" t="s">
        <v>242</v>
      </c>
      <c r="E409" s="21">
        <v>9.4E-2</v>
      </c>
      <c r="F409" t="s">
        <v>132</v>
      </c>
      <c r="G409" t="s">
        <v>133</v>
      </c>
      <c r="H409" s="22">
        <v>24.1</v>
      </c>
      <c r="I409" t="s">
        <v>134</v>
      </c>
      <c r="J409" s="23">
        <f>ROUND(E409/I406* H409,5)</f>
        <v>2.2654000000000001</v>
      </c>
      <c r="K409" s="24"/>
    </row>
    <row r="410" spans="1:27" x14ac:dyDescent="0.25">
      <c r="B410" t="s">
        <v>320</v>
      </c>
      <c r="C410" t="s">
        <v>130</v>
      </c>
      <c r="D410" t="s">
        <v>321</v>
      </c>
      <c r="E410" s="21">
        <v>0.1162</v>
      </c>
      <c r="F410" t="s">
        <v>132</v>
      </c>
      <c r="G410" t="s">
        <v>133</v>
      </c>
      <c r="H410" s="22">
        <v>17.34</v>
      </c>
      <c r="I410" t="s">
        <v>134</v>
      </c>
      <c r="J410" s="23">
        <f>ROUND(E410/I406* H410,5)</f>
        <v>2.01491</v>
      </c>
      <c r="K410" s="24"/>
    </row>
    <row r="411" spans="1:27" x14ac:dyDescent="0.25">
      <c r="B411" t="s">
        <v>308</v>
      </c>
      <c r="C411" t="s">
        <v>130</v>
      </c>
      <c r="D411" t="s">
        <v>309</v>
      </c>
      <c r="E411" s="21">
        <v>6.1499999999999999E-2</v>
      </c>
      <c r="F411" t="s">
        <v>132</v>
      </c>
      <c r="G411" t="s">
        <v>133</v>
      </c>
      <c r="H411" s="22">
        <v>24.1</v>
      </c>
      <c r="I411" t="s">
        <v>134</v>
      </c>
      <c r="J411" s="23">
        <f>ROUND(E411/I406* H411,5)</f>
        <v>1.4821500000000001</v>
      </c>
      <c r="K411" s="24"/>
    </row>
    <row r="412" spans="1:27" x14ac:dyDescent="0.25">
      <c r="B412" t="s">
        <v>274</v>
      </c>
      <c r="C412" t="s">
        <v>130</v>
      </c>
      <c r="D412" t="s">
        <v>257</v>
      </c>
      <c r="E412" s="21">
        <v>0.86040000000000005</v>
      </c>
      <c r="F412" t="s">
        <v>132</v>
      </c>
      <c r="G412" t="s">
        <v>133</v>
      </c>
      <c r="H412" s="22">
        <v>24.1</v>
      </c>
      <c r="I412" t="s">
        <v>134</v>
      </c>
      <c r="J412" s="23">
        <f>ROUND(E412/I406* H412,5)</f>
        <v>20.73564</v>
      </c>
      <c r="K412" s="24"/>
    </row>
    <row r="413" spans="1:27" x14ac:dyDescent="0.25">
      <c r="B413" t="s">
        <v>322</v>
      </c>
      <c r="C413" t="s">
        <v>130</v>
      </c>
      <c r="D413" t="s">
        <v>323</v>
      </c>
      <c r="E413" s="21">
        <v>3.85E-2</v>
      </c>
      <c r="F413" t="s">
        <v>132</v>
      </c>
      <c r="G413" t="s">
        <v>133</v>
      </c>
      <c r="H413" s="22">
        <v>20.99</v>
      </c>
      <c r="I413" t="s">
        <v>134</v>
      </c>
      <c r="J413" s="23">
        <f>ROUND(E413/I406* H413,5)</f>
        <v>0.80811999999999995</v>
      </c>
      <c r="K413" s="24"/>
    </row>
    <row r="414" spans="1:27" x14ac:dyDescent="0.25">
      <c r="B414" t="s">
        <v>324</v>
      </c>
      <c r="C414" t="s">
        <v>130</v>
      </c>
      <c r="D414" t="s">
        <v>325</v>
      </c>
      <c r="E414" s="21">
        <v>5.8000000000000003E-2</v>
      </c>
      <c r="F414" t="s">
        <v>132</v>
      </c>
      <c r="G414" t="s">
        <v>133</v>
      </c>
      <c r="H414" s="22">
        <v>17.239999999999998</v>
      </c>
      <c r="I414" t="s">
        <v>134</v>
      </c>
      <c r="J414" s="23">
        <f>ROUND(E414/I406* H414,5)</f>
        <v>0.99992000000000003</v>
      </c>
      <c r="K414" s="24"/>
    </row>
    <row r="415" spans="1:27" x14ac:dyDescent="0.25">
      <c r="B415" t="s">
        <v>326</v>
      </c>
      <c r="C415" t="s">
        <v>130</v>
      </c>
      <c r="D415" t="s">
        <v>244</v>
      </c>
      <c r="E415" s="21">
        <v>0.19220000000000001</v>
      </c>
      <c r="F415" t="s">
        <v>132</v>
      </c>
      <c r="G415" t="s">
        <v>133</v>
      </c>
      <c r="H415" s="22">
        <v>28.1</v>
      </c>
      <c r="I415" t="s">
        <v>134</v>
      </c>
      <c r="J415" s="23">
        <f>ROUND(E415/I406* H415,5)</f>
        <v>5.4008200000000004</v>
      </c>
      <c r="K415" s="24"/>
    </row>
    <row r="416" spans="1:27" x14ac:dyDescent="0.25">
      <c r="B416" t="s">
        <v>327</v>
      </c>
      <c r="C416" t="s">
        <v>130</v>
      </c>
      <c r="D416" t="s">
        <v>161</v>
      </c>
      <c r="E416" s="21">
        <v>0.193</v>
      </c>
      <c r="F416" t="s">
        <v>132</v>
      </c>
      <c r="G416" t="s">
        <v>133</v>
      </c>
      <c r="H416" s="22">
        <v>24.1</v>
      </c>
      <c r="I416" t="s">
        <v>134</v>
      </c>
      <c r="J416" s="23">
        <f>ROUND(E416/I406* H416,5)</f>
        <v>4.6513</v>
      </c>
      <c r="K416" s="24"/>
    </row>
    <row r="417" spans="1:27" x14ac:dyDescent="0.25">
      <c r="B417" t="s">
        <v>310</v>
      </c>
      <c r="C417" t="s">
        <v>130</v>
      </c>
      <c r="D417" t="s">
        <v>311</v>
      </c>
      <c r="E417" s="21">
        <v>0.14879999999999999</v>
      </c>
      <c r="F417" t="s">
        <v>132</v>
      </c>
      <c r="G417" t="s">
        <v>133</v>
      </c>
      <c r="H417" s="22">
        <v>28.1</v>
      </c>
      <c r="I417" t="s">
        <v>134</v>
      </c>
      <c r="J417" s="23">
        <f>ROUND(E417/I406* H417,5)</f>
        <v>4.1812800000000001</v>
      </c>
      <c r="K417" s="24"/>
    </row>
    <row r="418" spans="1:27" x14ac:dyDescent="0.25">
      <c r="B418" t="s">
        <v>273</v>
      </c>
      <c r="C418" t="s">
        <v>130</v>
      </c>
      <c r="D418" t="s">
        <v>255</v>
      </c>
      <c r="E418" s="21">
        <v>0.86040000000000005</v>
      </c>
      <c r="F418" t="s">
        <v>132</v>
      </c>
      <c r="G418" t="s">
        <v>133</v>
      </c>
      <c r="H418" s="22">
        <v>28.1</v>
      </c>
      <c r="I418" t="s">
        <v>134</v>
      </c>
      <c r="J418" s="23">
        <f>ROUND(E418/I406* H418,5)</f>
        <v>24.177240000000001</v>
      </c>
      <c r="K418" s="24"/>
    </row>
    <row r="419" spans="1:27" x14ac:dyDescent="0.25">
      <c r="B419" t="s">
        <v>328</v>
      </c>
      <c r="C419" t="s">
        <v>130</v>
      </c>
      <c r="D419" t="s">
        <v>329</v>
      </c>
      <c r="E419" s="21">
        <v>0.1018</v>
      </c>
      <c r="F419" t="s">
        <v>132</v>
      </c>
      <c r="G419" t="s">
        <v>133</v>
      </c>
      <c r="H419" s="22">
        <v>23.18</v>
      </c>
      <c r="I419" t="s">
        <v>134</v>
      </c>
      <c r="J419" s="23">
        <f>ROUND(E419/I406* H419,5)</f>
        <v>2.3597199999999998</v>
      </c>
      <c r="K419" s="24"/>
    </row>
    <row r="420" spans="1:27" x14ac:dyDescent="0.25">
      <c r="B420" t="s">
        <v>330</v>
      </c>
      <c r="C420" t="s">
        <v>130</v>
      </c>
      <c r="D420" t="s">
        <v>167</v>
      </c>
      <c r="E420" s="21">
        <v>0.2175</v>
      </c>
      <c r="F420" t="s">
        <v>132</v>
      </c>
      <c r="G420" t="s">
        <v>133</v>
      </c>
      <c r="H420" s="22">
        <v>24.25</v>
      </c>
      <c r="I420" t="s">
        <v>134</v>
      </c>
      <c r="J420" s="23">
        <f>ROUND(E420/I406* H420,5)</f>
        <v>5.2743799999999998</v>
      </c>
      <c r="K420" s="24"/>
    </row>
    <row r="421" spans="1:27" x14ac:dyDescent="0.25">
      <c r="B421" t="s">
        <v>331</v>
      </c>
      <c r="C421" t="s">
        <v>130</v>
      </c>
      <c r="D421" t="s">
        <v>211</v>
      </c>
      <c r="E421" s="21">
        <v>0.08</v>
      </c>
      <c r="F421" t="s">
        <v>132</v>
      </c>
      <c r="G421" t="s">
        <v>133</v>
      </c>
      <c r="H421" s="22">
        <v>18.48</v>
      </c>
      <c r="I421" t="s">
        <v>134</v>
      </c>
      <c r="J421" s="23">
        <f>ROUND(E421/I406* H421,5)</f>
        <v>1.4783999999999999</v>
      </c>
      <c r="K421" s="24"/>
    </row>
    <row r="422" spans="1:27" x14ac:dyDescent="0.25">
      <c r="B422" t="s">
        <v>332</v>
      </c>
      <c r="C422" t="s">
        <v>130</v>
      </c>
      <c r="D422" t="s">
        <v>131</v>
      </c>
      <c r="E422" s="21">
        <v>0.126</v>
      </c>
      <c r="F422" t="s">
        <v>132</v>
      </c>
      <c r="G422" t="s">
        <v>133</v>
      </c>
      <c r="H422" s="22">
        <v>16.84</v>
      </c>
      <c r="I422" t="s">
        <v>134</v>
      </c>
      <c r="J422" s="23">
        <f>ROUND(E422/I406* H422,5)</f>
        <v>2.1218400000000002</v>
      </c>
      <c r="K422" s="24"/>
    </row>
    <row r="423" spans="1:27" x14ac:dyDescent="0.25">
      <c r="B423" t="s">
        <v>333</v>
      </c>
      <c r="C423" t="s">
        <v>130</v>
      </c>
      <c r="D423" t="s">
        <v>334</v>
      </c>
      <c r="E423" s="21">
        <v>6.3E-2</v>
      </c>
      <c r="F423" t="s">
        <v>132</v>
      </c>
      <c r="G423" t="s">
        <v>133</v>
      </c>
      <c r="H423" s="22">
        <v>21.33</v>
      </c>
      <c r="I423" t="s">
        <v>134</v>
      </c>
      <c r="J423" s="23">
        <f>ROUND(E423/I406* H423,5)</f>
        <v>1.34379</v>
      </c>
      <c r="K423" s="24"/>
    </row>
    <row r="424" spans="1:27" x14ac:dyDescent="0.25">
      <c r="B424" t="s">
        <v>335</v>
      </c>
      <c r="C424" t="s">
        <v>130</v>
      </c>
      <c r="D424" t="s">
        <v>336</v>
      </c>
      <c r="E424" s="21">
        <v>0.126</v>
      </c>
      <c r="F424" t="s">
        <v>132</v>
      </c>
      <c r="G424" t="s">
        <v>133</v>
      </c>
      <c r="H424" s="22">
        <v>24.28</v>
      </c>
      <c r="I424" t="s">
        <v>134</v>
      </c>
      <c r="J424" s="23">
        <f>ROUND(E424/I406* H424,5)</f>
        <v>3.0592800000000002</v>
      </c>
      <c r="K424" s="24"/>
    </row>
    <row r="425" spans="1:27" x14ac:dyDescent="0.25">
      <c r="D425" s="25" t="s">
        <v>135</v>
      </c>
      <c r="E425" s="24"/>
      <c r="H425" s="24"/>
      <c r="K425" s="22">
        <f>SUM(J408:J424)</f>
        <v>86.558389999999989</v>
      </c>
    </row>
    <row r="426" spans="1:27" x14ac:dyDescent="0.25">
      <c r="D426" s="25" t="s">
        <v>151</v>
      </c>
      <c r="E426" s="24"/>
      <c r="H426" s="24"/>
      <c r="K426" s="26">
        <f>SUM(J407:J425)</f>
        <v>86.558389999999989</v>
      </c>
    </row>
    <row r="427" spans="1:27" x14ac:dyDescent="0.25">
      <c r="D427" s="25" t="s">
        <v>174</v>
      </c>
      <c r="E427" s="24"/>
      <c r="H427" s="24">
        <v>7</v>
      </c>
      <c r="I427" t="s">
        <v>153</v>
      </c>
      <c r="K427" s="22">
        <f>ROUND(H427/100*K426,5)</f>
        <v>6.0590900000000003</v>
      </c>
    </row>
    <row r="428" spans="1:27" x14ac:dyDescent="0.25">
      <c r="D428" s="25" t="s">
        <v>154</v>
      </c>
      <c r="E428" s="24"/>
      <c r="H428" s="24"/>
      <c r="K428" s="26">
        <f>SUM(K426:K427)</f>
        <v>92.617479999999986</v>
      </c>
    </row>
    <row r="430" spans="1:27" ht="45" customHeight="1" x14ac:dyDescent="0.25">
      <c r="A430" s="17" t="s">
        <v>337</v>
      </c>
      <c r="B430" s="17" t="s">
        <v>115</v>
      </c>
      <c r="C430" s="18" t="s">
        <v>13</v>
      </c>
      <c r="D430" s="40" t="s">
        <v>116</v>
      </c>
      <c r="E430" s="41"/>
      <c r="F430" s="41"/>
      <c r="G430" s="18"/>
      <c r="H430" s="19" t="s">
        <v>127</v>
      </c>
      <c r="I430" s="42">
        <v>1</v>
      </c>
      <c r="J430" s="43"/>
      <c r="K430" s="20">
        <v>764.29</v>
      </c>
      <c r="L430" s="18"/>
      <c r="M430" s="18"/>
      <c r="N430" s="18"/>
      <c r="O430" s="18"/>
      <c r="P430" s="18"/>
      <c r="Q430" s="18"/>
      <c r="R430" s="18"/>
      <c r="S430" s="18"/>
      <c r="T430" s="18"/>
      <c r="U430" s="18"/>
      <c r="V430" s="18"/>
      <c r="W430" s="18"/>
      <c r="X430" s="18"/>
      <c r="Y430" s="18"/>
      <c r="Z430" s="18"/>
      <c r="AA430" s="18"/>
    </row>
    <row r="431" spans="1:27" ht="45" customHeight="1" x14ac:dyDescent="0.25">
      <c r="A431" s="17" t="s">
        <v>338</v>
      </c>
      <c r="B431" s="17" t="s">
        <v>110</v>
      </c>
      <c r="C431" s="18" t="s">
        <v>111</v>
      </c>
      <c r="D431" s="40" t="s">
        <v>112</v>
      </c>
      <c r="E431" s="41"/>
      <c r="F431" s="41"/>
      <c r="G431" s="18"/>
      <c r="H431" s="19" t="s">
        <v>127</v>
      </c>
      <c r="I431" s="42">
        <v>1</v>
      </c>
      <c r="J431" s="43"/>
      <c r="K431" s="20">
        <v>242.85</v>
      </c>
      <c r="L431" s="18"/>
      <c r="M431" s="18"/>
      <c r="N431" s="18"/>
      <c r="O431" s="18"/>
      <c r="P431" s="18"/>
      <c r="Q431" s="18"/>
      <c r="R431" s="18"/>
      <c r="S431" s="18"/>
      <c r="T431" s="18"/>
      <c r="U431" s="18"/>
      <c r="V431" s="18"/>
      <c r="W431" s="18"/>
      <c r="X431" s="18"/>
      <c r="Y431" s="18"/>
      <c r="Z431" s="18"/>
      <c r="AA431" s="18"/>
    </row>
    <row r="432" spans="1:27" ht="45" customHeight="1" x14ac:dyDescent="0.25">
      <c r="A432" s="17" t="s">
        <v>339</v>
      </c>
      <c r="B432" s="17" t="s">
        <v>101</v>
      </c>
      <c r="C432" s="18" t="s">
        <v>13</v>
      </c>
      <c r="D432" s="40" t="s">
        <v>102</v>
      </c>
      <c r="E432" s="41"/>
      <c r="F432" s="41"/>
      <c r="G432" s="18"/>
      <c r="H432" s="19" t="s">
        <v>127</v>
      </c>
      <c r="I432" s="42">
        <v>1</v>
      </c>
      <c r="J432" s="43"/>
      <c r="K432" s="20">
        <f>ROUND(K438,2)</f>
        <v>342.4</v>
      </c>
      <c r="L432" s="18"/>
      <c r="M432" s="18"/>
      <c r="N432" s="18"/>
      <c r="O432" s="18"/>
      <c r="P432" s="18"/>
      <c r="Q432" s="18"/>
      <c r="R432" s="18"/>
      <c r="S432" s="18"/>
      <c r="T432" s="18"/>
      <c r="U432" s="18"/>
      <c r="V432" s="18"/>
      <c r="W432" s="18"/>
      <c r="X432" s="18"/>
      <c r="Y432" s="18"/>
      <c r="Z432" s="18"/>
      <c r="AA432" s="18"/>
    </row>
    <row r="433" spans="1:27" x14ac:dyDescent="0.25">
      <c r="B433" s="14" t="s">
        <v>140</v>
      </c>
    </row>
    <row r="434" spans="1:27" x14ac:dyDescent="0.25">
      <c r="B434" t="s">
        <v>340</v>
      </c>
      <c r="C434">
        <v>0</v>
      </c>
      <c r="D434" t="s">
        <v>341</v>
      </c>
      <c r="E434" s="21">
        <v>4</v>
      </c>
      <c r="G434" t="s">
        <v>133</v>
      </c>
      <c r="H434" s="22">
        <v>80</v>
      </c>
      <c r="I434" t="s">
        <v>134</v>
      </c>
      <c r="J434" s="23">
        <f>ROUND(E434* H434,5)</f>
        <v>320</v>
      </c>
      <c r="K434" s="24"/>
    </row>
    <row r="435" spans="1:27" x14ac:dyDescent="0.25">
      <c r="D435" s="25" t="s">
        <v>150</v>
      </c>
      <c r="E435" s="24"/>
      <c r="H435" s="24"/>
      <c r="K435" s="22">
        <f>SUM(J434:J434)</f>
        <v>320</v>
      </c>
    </row>
    <row r="436" spans="1:27" x14ac:dyDescent="0.25">
      <c r="D436" s="25" t="s">
        <v>151</v>
      </c>
      <c r="E436" s="24"/>
      <c r="H436" s="24"/>
      <c r="K436" s="26">
        <f>SUM(J433:J435)</f>
        <v>320</v>
      </c>
    </row>
    <row r="437" spans="1:27" x14ac:dyDescent="0.25">
      <c r="D437" s="25" t="s">
        <v>174</v>
      </c>
      <c r="E437" s="24"/>
      <c r="H437" s="24">
        <v>7</v>
      </c>
      <c r="I437" t="s">
        <v>153</v>
      </c>
      <c r="K437" s="22">
        <f>ROUND(H437/100*K436,5)</f>
        <v>22.4</v>
      </c>
    </row>
    <row r="438" spans="1:27" x14ac:dyDescent="0.25">
      <c r="D438" s="25" t="s">
        <v>154</v>
      </c>
      <c r="E438" s="24"/>
      <c r="H438" s="24"/>
      <c r="K438" s="26">
        <f>SUM(K436:K437)</f>
        <v>342.4</v>
      </c>
    </row>
    <row r="440" spans="1:27" ht="45" customHeight="1" x14ac:dyDescent="0.25">
      <c r="A440" s="17" t="s">
        <v>342</v>
      </c>
      <c r="B440" s="17" t="s">
        <v>57</v>
      </c>
      <c r="C440" s="18" t="s">
        <v>13</v>
      </c>
      <c r="D440" s="40" t="s">
        <v>58</v>
      </c>
      <c r="E440" s="41"/>
      <c r="F440" s="41"/>
      <c r="G440" s="18"/>
      <c r="H440" s="19" t="s">
        <v>127</v>
      </c>
      <c r="I440" s="42">
        <v>1</v>
      </c>
      <c r="J440" s="43"/>
      <c r="K440" s="20">
        <f>ROUND(K456,2)</f>
        <v>1478.01</v>
      </c>
      <c r="L440" s="18"/>
      <c r="M440" s="18"/>
      <c r="N440" s="18"/>
      <c r="O440" s="18"/>
      <c r="P440" s="18"/>
      <c r="Q440" s="18"/>
      <c r="R440" s="18"/>
      <c r="S440" s="18"/>
      <c r="T440" s="18"/>
      <c r="U440" s="18"/>
      <c r="V440" s="18"/>
      <c r="W440" s="18"/>
      <c r="X440" s="18"/>
      <c r="Y440" s="18"/>
      <c r="Z440" s="18"/>
      <c r="AA440" s="18"/>
    </row>
    <row r="441" spans="1:27" x14ac:dyDescent="0.25">
      <c r="B441" s="14" t="s">
        <v>128</v>
      </c>
    </row>
    <row r="442" spans="1:27" x14ac:dyDescent="0.25">
      <c r="B442" t="s">
        <v>273</v>
      </c>
      <c r="C442" t="s">
        <v>130</v>
      </c>
      <c r="D442" t="s">
        <v>255</v>
      </c>
      <c r="E442" s="21">
        <v>4</v>
      </c>
      <c r="F442" t="s">
        <v>132</v>
      </c>
      <c r="G442" t="s">
        <v>133</v>
      </c>
      <c r="H442" s="22">
        <v>28.1</v>
      </c>
      <c r="I442" t="s">
        <v>134</v>
      </c>
      <c r="J442" s="23">
        <f>ROUND(E442/I440* H442,5)</f>
        <v>112.4</v>
      </c>
      <c r="K442" s="24"/>
    </row>
    <row r="443" spans="1:27" x14ac:dyDescent="0.25">
      <c r="B443" t="s">
        <v>274</v>
      </c>
      <c r="C443" t="s">
        <v>130</v>
      </c>
      <c r="D443" t="s">
        <v>257</v>
      </c>
      <c r="E443" s="21">
        <v>4</v>
      </c>
      <c r="F443" t="s">
        <v>132</v>
      </c>
      <c r="G443" t="s">
        <v>133</v>
      </c>
      <c r="H443" s="22">
        <v>24.1</v>
      </c>
      <c r="I443" t="s">
        <v>134</v>
      </c>
      <c r="J443" s="23">
        <f>ROUND(E443/I440* H443,5)</f>
        <v>96.4</v>
      </c>
      <c r="K443" s="24"/>
    </row>
    <row r="444" spans="1:27" x14ac:dyDescent="0.25">
      <c r="D444" s="25" t="s">
        <v>135</v>
      </c>
      <c r="E444" s="24"/>
      <c r="H444" s="24"/>
      <c r="K444" s="22">
        <f>SUM(J442:J443)</f>
        <v>208.8</v>
      </c>
    </row>
    <row r="445" spans="1:27" x14ac:dyDescent="0.25">
      <c r="B445" s="14" t="s">
        <v>140</v>
      </c>
      <c r="E445" s="24"/>
      <c r="H445" s="24"/>
      <c r="K445" s="24"/>
    </row>
    <row r="446" spans="1:27" x14ac:dyDescent="0.25">
      <c r="B446" t="s">
        <v>343</v>
      </c>
      <c r="C446" t="s">
        <v>19</v>
      </c>
      <c r="D446" t="s">
        <v>344</v>
      </c>
      <c r="E446" s="21">
        <v>15</v>
      </c>
      <c r="G446" t="s">
        <v>133</v>
      </c>
      <c r="H446" s="22">
        <v>2.94</v>
      </c>
      <c r="I446" t="s">
        <v>134</v>
      </c>
      <c r="J446" s="23">
        <f>ROUND(E446* H446,5)</f>
        <v>44.1</v>
      </c>
      <c r="K446" s="24"/>
    </row>
    <row r="447" spans="1:27" x14ac:dyDescent="0.25">
      <c r="B447" t="s">
        <v>345</v>
      </c>
      <c r="C447" t="s">
        <v>13</v>
      </c>
      <c r="D447" t="s">
        <v>346</v>
      </c>
      <c r="E447" s="21">
        <v>1</v>
      </c>
      <c r="G447" t="s">
        <v>133</v>
      </c>
      <c r="H447" s="22">
        <v>1033.2</v>
      </c>
      <c r="I447" t="s">
        <v>134</v>
      </c>
      <c r="J447" s="23">
        <f>ROUND(E447* H447,5)</f>
        <v>1033.2</v>
      </c>
      <c r="K447" s="24"/>
    </row>
    <row r="448" spans="1:27" x14ac:dyDescent="0.25">
      <c r="D448" s="25" t="s">
        <v>150</v>
      </c>
      <c r="E448" s="24"/>
      <c r="H448" s="24"/>
      <c r="K448" s="22">
        <f>SUM(J446:J447)</f>
        <v>1077.3</v>
      </c>
    </row>
    <row r="449" spans="1:27" x14ac:dyDescent="0.25">
      <c r="B449" s="14" t="s">
        <v>347</v>
      </c>
      <c r="E449" s="24"/>
      <c r="H449" s="24"/>
      <c r="K449" s="24"/>
    </row>
    <row r="450" spans="1:27" x14ac:dyDescent="0.25">
      <c r="B450" t="s">
        <v>348</v>
      </c>
      <c r="C450" t="s">
        <v>13</v>
      </c>
      <c r="D450" t="s">
        <v>349</v>
      </c>
      <c r="E450" s="21">
        <v>1</v>
      </c>
      <c r="G450" t="s">
        <v>133</v>
      </c>
      <c r="H450" s="22">
        <v>90</v>
      </c>
      <c r="I450" t="s">
        <v>134</v>
      </c>
      <c r="J450" s="23">
        <f>ROUND(E450* H450,5)</f>
        <v>90</v>
      </c>
      <c r="K450" s="24"/>
    </row>
    <row r="451" spans="1:27" x14ac:dyDescent="0.25">
      <c r="D451" s="25" t="s">
        <v>350</v>
      </c>
      <c r="E451" s="24"/>
      <c r="H451" s="24"/>
      <c r="K451" s="22">
        <f>SUM(J450:J450)</f>
        <v>90</v>
      </c>
    </row>
    <row r="452" spans="1:27" x14ac:dyDescent="0.25">
      <c r="E452" s="24"/>
      <c r="H452" s="24"/>
      <c r="K452" s="24"/>
    </row>
    <row r="453" spans="1:27" x14ac:dyDescent="0.25">
      <c r="D453" s="25" t="s">
        <v>152</v>
      </c>
      <c r="E453" s="24"/>
      <c r="H453" s="24">
        <v>2.5</v>
      </c>
      <c r="I453" t="s">
        <v>153</v>
      </c>
      <c r="J453">
        <f>ROUND(H453/100*K444,5)</f>
        <v>5.22</v>
      </c>
      <c r="K453" s="24"/>
    </row>
    <row r="454" spans="1:27" x14ac:dyDescent="0.25">
      <c r="D454" s="25" t="s">
        <v>151</v>
      </c>
      <c r="E454" s="24"/>
      <c r="H454" s="24"/>
      <c r="K454" s="26">
        <f>SUM(J441:J453)</f>
        <v>1381.3200000000002</v>
      </c>
    </row>
    <row r="455" spans="1:27" x14ac:dyDescent="0.25">
      <c r="D455" s="25" t="s">
        <v>174</v>
      </c>
      <c r="E455" s="24"/>
      <c r="H455" s="24">
        <v>7</v>
      </c>
      <c r="I455" t="s">
        <v>153</v>
      </c>
      <c r="K455" s="22">
        <f>ROUND(H455/100*K454,5)</f>
        <v>96.692400000000006</v>
      </c>
    </row>
    <row r="456" spans="1:27" x14ac:dyDescent="0.25">
      <c r="D456" s="25" t="s">
        <v>154</v>
      </c>
      <c r="E456" s="24"/>
      <c r="H456" s="24"/>
      <c r="K456" s="26">
        <f>SUM(K454:K455)</f>
        <v>1478.0124000000001</v>
      </c>
    </row>
    <row r="458" spans="1:27" ht="45" customHeight="1" x14ac:dyDescent="0.25">
      <c r="A458" s="17" t="s">
        <v>351</v>
      </c>
      <c r="B458" s="17" t="s">
        <v>59</v>
      </c>
      <c r="C458" s="18" t="s">
        <v>19</v>
      </c>
      <c r="D458" s="40" t="s">
        <v>60</v>
      </c>
      <c r="E458" s="41"/>
      <c r="F458" s="41"/>
      <c r="G458" s="18"/>
      <c r="H458" s="19" t="s">
        <v>127</v>
      </c>
      <c r="I458" s="42">
        <v>1</v>
      </c>
      <c r="J458" s="43"/>
      <c r="K458" s="20">
        <f>ROUND(K471,2)</f>
        <v>16.829999999999998</v>
      </c>
      <c r="L458" s="18"/>
      <c r="M458" s="18"/>
      <c r="N458" s="18"/>
      <c r="O458" s="18"/>
      <c r="P458" s="18"/>
      <c r="Q458" s="18"/>
      <c r="R458" s="18"/>
      <c r="S458" s="18"/>
      <c r="T458" s="18"/>
      <c r="U458" s="18"/>
      <c r="V458" s="18"/>
      <c r="W458" s="18"/>
      <c r="X458" s="18"/>
      <c r="Y458" s="18"/>
      <c r="Z458" s="18"/>
      <c r="AA458" s="18"/>
    </row>
    <row r="459" spans="1:27" x14ac:dyDescent="0.25">
      <c r="B459" s="14" t="s">
        <v>128</v>
      </c>
    </row>
    <row r="460" spans="1:27" x14ac:dyDescent="0.25">
      <c r="B460" t="s">
        <v>308</v>
      </c>
      <c r="C460" t="s">
        <v>130</v>
      </c>
      <c r="D460" t="s">
        <v>309</v>
      </c>
      <c r="E460" s="21">
        <v>6.5000000000000002E-2</v>
      </c>
      <c r="F460" t="s">
        <v>132</v>
      </c>
      <c r="G460" t="s">
        <v>133</v>
      </c>
      <c r="H460" s="22">
        <v>24.1</v>
      </c>
      <c r="I460" t="s">
        <v>134</v>
      </c>
      <c r="J460" s="23">
        <f>ROUND(E460/I458* H460,5)</f>
        <v>1.5665</v>
      </c>
      <c r="K460" s="24"/>
    </row>
    <row r="461" spans="1:27" x14ac:dyDescent="0.25">
      <c r="B461" t="s">
        <v>310</v>
      </c>
      <c r="C461" t="s">
        <v>130</v>
      </c>
      <c r="D461" t="s">
        <v>311</v>
      </c>
      <c r="E461" s="21">
        <v>0.13</v>
      </c>
      <c r="F461" t="s">
        <v>132</v>
      </c>
      <c r="G461" t="s">
        <v>133</v>
      </c>
      <c r="H461" s="22">
        <v>28.1</v>
      </c>
      <c r="I461" t="s">
        <v>134</v>
      </c>
      <c r="J461" s="23">
        <f>ROUND(E461/I458* H461,5)</f>
        <v>3.653</v>
      </c>
      <c r="K461" s="24"/>
    </row>
    <row r="462" spans="1:27" x14ac:dyDescent="0.25">
      <c r="D462" s="25" t="s">
        <v>135</v>
      </c>
      <c r="E462" s="24"/>
      <c r="H462" s="24"/>
      <c r="K462" s="22">
        <f>SUM(J460:J461)</f>
        <v>5.2195</v>
      </c>
    </row>
    <row r="463" spans="1:27" x14ac:dyDescent="0.25">
      <c r="B463" s="14" t="s">
        <v>140</v>
      </c>
      <c r="E463" s="24"/>
      <c r="H463" s="24"/>
      <c r="K463" s="24"/>
    </row>
    <row r="464" spans="1:27" x14ac:dyDescent="0.25">
      <c r="B464" t="s">
        <v>352</v>
      </c>
      <c r="C464" t="s">
        <v>19</v>
      </c>
      <c r="D464" t="s">
        <v>353</v>
      </c>
      <c r="E464" s="21">
        <v>1.02</v>
      </c>
      <c r="G464" t="s">
        <v>133</v>
      </c>
      <c r="H464" s="22">
        <v>9.89</v>
      </c>
      <c r="I464" t="s">
        <v>134</v>
      </c>
      <c r="J464" s="23">
        <f>ROUND(E464* H464,5)</f>
        <v>10.0878</v>
      </c>
      <c r="K464" s="24"/>
    </row>
    <row r="465" spans="1:27" x14ac:dyDescent="0.25">
      <c r="B465" t="s">
        <v>312</v>
      </c>
      <c r="C465" t="s">
        <v>13</v>
      </c>
      <c r="D465" t="s">
        <v>313</v>
      </c>
      <c r="E465" s="21">
        <v>1</v>
      </c>
      <c r="G465" t="s">
        <v>133</v>
      </c>
      <c r="H465" s="22">
        <v>0.34</v>
      </c>
      <c r="I465" t="s">
        <v>134</v>
      </c>
      <c r="J465" s="23">
        <f>ROUND(E465* H465,5)</f>
        <v>0.34</v>
      </c>
      <c r="K465" s="24"/>
    </row>
    <row r="466" spans="1:27" x14ac:dyDescent="0.25">
      <c r="D466" s="25" t="s">
        <v>150</v>
      </c>
      <c r="E466" s="24"/>
      <c r="H466" s="24"/>
      <c r="K466" s="22">
        <f>SUM(J464:J465)</f>
        <v>10.4278</v>
      </c>
    </row>
    <row r="467" spans="1:27" x14ac:dyDescent="0.25">
      <c r="E467" s="24"/>
      <c r="H467" s="24"/>
      <c r="K467" s="24"/>
    </row>
    <row r="468" spans="1:27" x14ac:dyDescent="0.25">
      <c r="D468" s="25" t="s">
        <v>152</v>
      </c>
      <c r="E468" s="24"/>
      <c r="H468" s="24">
        <v>1.5</v>
      </c>
      <c r="I468" t="s">
        <v>153</v>
      </c>
      <c r="J468">
        <f>ROUND(H468/100*K462,5)</f>
        <v>7.8289999999999998E-2</v>
      </c>
      <c r="K468" s="24"/>
    </row>
    <row r="469" spans="1:27" x14ac:dyDescent="0.25">
      <c r="D469" s="25" t="s">
        <v>151</v>
      </c>
      <c r="E469" s="24"/>
      <c r="H469" s="24"/>
      <c r="K469" s="26">
        <f>SUM(J459:J468)</f>
        <v>15.72559</v>
      </c>
    </row>
    <row r="470" spans="1:27" x14ac:dyDescent="0.25">
      <c r="D470" s="25" t="s">
        <v>174</v>
      </c>
      <c r="E470" s="24"/>
      <c r="H470" s="24">
        <v>7</v>
      </c>
      <c r="I470" t="s">
        <v>153</v>
      </c>
      <c r="K470" s="22">
        <f>ROUND(H470/100*K469,5)</f>
        <v>1.1007899999999999</v>
      </c>
    </row>
    <row r="471" spans="1:27" x14ac:dyDescent="0.25">
      <c r="D471" s="25" t="s">
        <v>154</v>
      </c>
      <c r="E471" s="24"/>
      <c r="H471" s="24"/>
      <c r="K471" s="26">
        <f>SUM(K469:K470)</f>
        <v>16.82638</v>
      </c>
    </row>
    <row r="473" spans="1:27" ht="45" customHeight="1" x14ac:dyDescent="0.25">
      <c r="A473" s="17" t="s">
        <v>354</v>
      </c>
      <c r="B473" s="17" t="s">
        <v>75</v>
      </c>
      <c r="C473" s="18" t="s">
        <v>13</v>
      </c>
      <c r="D473" s="40" t="s">
        <v>76</v>
      </c>
      <c r="E473" s="41"/>
      <c r="F473" s="41"/>
      <c r="G473" s="18"/>
      <c r="H473" s="19" t="s">
        <v>127</v>
      </c>
      <c r="I473" s="42">
        <v>1</v>
      </c>
      <c r="J473" s="43"/>
      <c r="K473" s="20">
        <f>ROUND(K486,2)</f>
        <v>24.8</v>
      </c>
      <c r="L473" s="18"/>
      <c r="M473" s="18"/>
      <c r="N473" s="18"/>
      <c r="O473" s="18"/>
      <c r="P473" s="18"/>
      <c r="Q473" s="18"/>
      <c r="R473" s="18"/>
      <c r="S473" s="18"/>
      <c r="T473" s="18"/>
      <c r="U473" s="18"/>
      <c r="V473" s="18"/>
      <c r="W473" s="18"/>
      <c r="X473" s="18"/>
      <c r="Y473" s="18"/>
      <c r="Z473" s="18"/>
      <c r="AA473" s="18"/>
    </row>
    <row r="474" spans="1:27" x14ac:dyDescent="0.25">
      <c r="B474" s="14" t="s">
        <v>128</v>
      </c>
    </row>
    <row r="475" spans="1:27" x14ac:dyDescent="0.25">
      <c r="B475" t="s">
        <v>310</v>
      </c>
      <c r="C475" t="s">
        <v>130</v>
      </c>
      <c r="D475" t="s">
        <v>311</v>
      </c>
      <c r="E475" s="21">
        <v>0.2</v>
      </c>
      <c r="F475" t="s">
        <v>132</v>
      </c>
      <c r="G475" t="s">
        <v>133</v>
      </c>
      <c r="H475" s="22">
        <v>28.1</v>
      </c>
      <c r="I475" t="s">
        <v>134</v>
      </c>
      <c r="J475" s="23">
        <f>ROUND(E475/I473* H475,5)</f>
        <v>5.62</v>
      </c>
      <c r="K475" s="24"/>
    </row>
    <row r="476" spans="1:27" x14ac:dyDescent="0.25">
      <c r="B476" t="s">
        <v>308</v>
      </c>
      <c r="C476" t="s">
        <v>130</v>
      </c>
      <c r="D476" t="s">
        <v>309</v>
      </c>
      <c r="E476" s="21">
        <v>0.2</v>
      </c>
      <c r="F476" t="s">
        <v>132</v>
      </c>
      <c r="G476" t="s">
        <v>133</v>
      </c>
      <c r="H476" s="22">
        <v>24.1</v>
      </c>
      <c r="I476" t="s">
        <v>134</v>
      </c>
      <c r="J476" s="23">
        <f>ROUND(E476/I473* H476,5)</f>
        <v>4.82</v>
      </c>
      <c r="K476" s="24"/>
    </row>
    <row r="477" spans="1:27" x14ac:dyDescent="0.25">
      <c r="D477" s="25" t="s">
        <v>135</v>
      </c>
      <c r="E477" s="24"/>
      <c r="H477" s="24"/>
      <c r="K477" s="22">
        <f>SUM(J475:J476)</f>
        <v>10.440000000000001</v>
      </c>
    </row>
    <row r="478" spans="1:27" x14ac:dyDescent="0.25">
      <c r="B478" s="14" t="s">
        <v>140</v>
      </c>
      <c r="E478" s="24"/>
      <c r="H478" s="24"/>
      <c r="K478" s="24"/>
    </row>
    <row r="479" spans="1:27" x14ac:dyDescent="0.25">
      <c r="B479" t="s">
        <v>355</v>
      </c>
      <c r="C479" t="s">
        <v>13</v>
      </c>
      <c r="D479" t="s">
        <v>356</v>
      </c>
      <c r="E479" s="21">
        <v>1</v>
      </c>
      <c r="G479" t="s">
        <v>133</v>
      </c>
      <c r="H479" s="22">
        <v>12.2</v>
      </c>
      <c r="I479" t="s">
        <v>134</v>
      </c>
      <c r="J479" s="23">
        <f>ROUND(E479* H479,5)</f>
        <v>12.2</v>
      </c>
      <c r="K479" s="24"/>
    </row>
    <row r="480" spans="1:27" x14ac:dyDescent="0.25">
      <c r="B480" t="s">
        <v>357</v>
      </c>
      <c r="C480" t="s">
        <v>13</v>
      </c>
      <c r="D480" t="s">
        <v>358</v>
      </c>
      <c r="E480" s="21">
        <v>1</v>
      </c>
      <c r="G480" t="s">
        <v>133</v>
      </c>
      <c r="H480" s="22">
        <v>0.38</v>
      </c>
      <c r="I480" t="s">
        <v>134</v>
      </c>
      <c r="J480" s="23">
        <f>ROUND(E480* H480,5)</f>
        <v>0.38</v>
      </c>
      <c r="K480" s="24"/>
    </row>
    <row r="481" spans="1:27" x14ac:dyDescent="0.25">
      <c r="D481" s="25" t="s">
        <v>150</v>
      </c>
      <c r="E481" s="24"/>
      <c r="H481" s="24"/>
      <c r="K481" s="22">
        <f>SUM(J479:J480)</f>
        <v>12.58</v>
      </c>
    </row>
    <row r="482" spans="1:27" x14ac:dyDescent="0.25">
      <c r="E482" s="24"/>
      <c r="H482" s="24"/>
      <c r="K482" s="24"/>
    </row>
    <row r="483" spans="1:27" x14ac:dyDescent="0.25">
      <c r="D483" s="25" t="s">
        <v>152</v>
      </c>
      <c r="E483" s="24"/>
      <c r="H483" s="24">
        <v>1.5</v>
      </c>
      <c r="I483" t="s">
        <v>153</v>
      </c>
      <c r="J483">
        <f>ROUND(H483/100*K477,5)</f>
        <v>0.15659999999999999</v>
      </c>
      <c r="K483" s="24"/>
    </row>
    <row r="484" spans="1:27" x14ac:dyDescent="0.25">
      <c r="D484" s="25" t="s">
        <v>151</v>
      </c>
      <c r="E484" s="24"/>
      <c r="H484" s="24"/>
      <c r="K484" s="26">
        <f>SUM(J474:J483)</f>
        <v>23.176600000000001</v>
      </c>
    </row>
    <row r="485" spans="1:27" x14ac:dyDescent="0.25">
      <c r="D485" s="25" t="s">
        <v>174</v>
      </c>
      <c r="E485" s="24"/>
      <c r="H485" s="24">
        <v>7</v>
      </c>
      <c r="I485" t="s">
        <v>153</v>
      </c>
      <c r="K485" s="22">
        <f>ROUND(H485/100*K484,5)</f>
        <v>1.62236</v>
      </c>
    </row>
    <row r="486" spans="1:27" x14ac:dyDescent="0.25">
      <c r="D486" s="25" t="s">
        <v>154</v>
      </c>
      <c r="E486" s="24"/>
      <c r="H486" s="24"/>
      <c r="K486" s="26">
        <f>SUM(K484:K485)</f>
        <v>24.798960000000001</v>
      </c>
    </row>
    <row r="488" spans="1:27" ht="45" customHeight="1" x14ac:dyDescent="0.25">
      <c r="A488" s="17" t="s">
        <v>359</v>
      </c>
      <c r="B488" s="17" t="s">
        <v>77</v>
      </c>
      <c r="C488" s="18" t="s">
        <v>13</v>
      </c>
      <c r="D488" s="40" t="s">
        <v>78</v>
      </c>
      <c r="E488" s="41"/>
      <c r="F488" s="41"/>
      <c r="G488" s="18"/>
      <c r="H488" s="19" t="s">
        <v>127</v>
      </c>
      <c r="I488" s="42">
        <v>1</v>
      </c>
      <c r="J488" s="43"/>
      <c r="K488" s="20">
        <f>ROUND(K501,2)</f>
        <v>25.15</v>
      </c>
      <c r="L488" s="18"/>
      <c r="M488" s="18"/>
      <c r="N488" s="18"/>
      <c r="O488" s="18"/>
      <c r="P488" s="18"/>
      <c r="Q488" s="18"/>
      <c r="R488" s="18"/>
      <c r="S488" s="18"/>
      <c r="T488" s="18"/>
      <c r="U488" s="18"/>
      <c r="V488" s="18"/>
      <c r="W488" s="18"/>
      <c r="X488" s="18"/>
      <c r="Y488" s="18"/>
      <c r="Z488" s="18"/>
      <c r="AA488" s="18"/>
    </row>
    <row r="489" spans="1:27" x14ac:dyDescent="0.25">
      <c r="B489" s="14" t="s">
        <v>128</v>
      </c>
    </row>
    <row r="490" spans="1:27" x14ac:dyDescent="0.25">
      <c r="B490" t="s">
        <v>310</v>
      </c>
      <c r="C490" t="s">
        <v>130</v>
      </c>
      <c r="D490" t="s">
        <v>311</v>
      </c>
      <c r="E490" s="21">
        <v>0.2</v>
      </c>
      <c r="F490" t="s">
        <v>132</v>
      </c>
      <c r="G490" t="s">
        <v>133</v>
      </c>
      <c r="H490" s="22">
        <v>28.1</v>
      </c>
      <c r="I490" t="s">
        <v>134</v>
      </c>
      <c r="J490" s="23">
        <f>ROUND(E490/I488* H490,5)</f>
        <v>5.62</v>
      </c>
      <c r="K490" s="24"/>
    </row>
    <row r="491" spans="1:27" x14ac:dyDescent="0.25">
      <c r="B491" t="s">
        <v>308</v>
      </c>
      <c r="C491" t="s">
        <v>130</v>
      </c>
      <c r="D491" t="s">
        <v>309</v>
      </c>
      <c r="E491" s="21">
        <v>0.2</v>
      </c>
      <c r="F491" t="s">
        <v>132</v>
      </c>
      <c r="G491" t="s">
        <v>133</v>
      </c>
      <c r="H491" s="22">
        <v>24.1</v>
      </c>
      <c r="I491" t="s">
        <v>134</v>
      </c>
      <c r="J491" s="23">
        <f>ROUND(E491/I488* H491,5)</f>
        <v>4.82</v>
      </c>
      <c r="K491" s="24"/>
    </row>
    <row r="492" spans="1:27" x14ac:dyDescent="0.25">
      <c r="D492" s="25" t="s">
        <v>135</v>
      </c>
      <c r="E492" s="24"/>
      <c r="H492" s="24"/>
      <c r="K492" s="22">
        <f>SUM(J490:J491)</f>
        <v>10.440000000000001</v>
      </c>
    </row>
    <row r="493" spans="1:27" x14ac:dyDescent="0.25">
      <c r="B493" s="14" t="s">
        <v>140</v>
      </c>
      <c r="E493" s="24"/>
      <c r="H493" s="24"/>
      <c r="K493" s="24"/>
    </row>
    <row r="494" spans="1:27" x14ac:dyDescent="0.25">
      <c r="B494" t="s">
        <v>360</v>
      </c>
      <c r="C494" t="s">
        <v>13</v>
      </c>
      <c r="D494" t="s">
        <v>361</v>
      </c>
      <c r="E494" s="21">
        <v>1</v>
      </c>
      <c r="G494" t="s">
        <v>133</v>
      </c>
      <c r="H494" s="22">
        <v>12.53</v>
      </c>
      <c r="I494" t="s">
        <v>134</v>
      </c>
      <c r="J494" s="23">
        <f>ROUND(E494* H494,5)</f>
        <v>12.53</v>
      </c>
      <c r="K494" s="24"/>
    </row>
    <row r="495" spans="1:27" x14ac:dyDescent="0.25">
      <c r="B495" t="s">
        <v>357</v>
      </c>
      <c r="C495" t="s">
        <v>13</v>
      </c>
      <c r="D495" t="s">
        <v>358</v>
      </c>
      <c r="E495" s="21">
        <v>1</v>
      </c>
      <c r="G495" t="s">
        <v>133</v>
      </c>
      <c r="H495" s="22">
        <v>0.38</v>
      </c>
      <c r="I495" t="s">
        <v>134</v>
      </c>
      <c r="J495" s="23">
        <f>ROUND(E495* H495,5)</f>
        <v>0.38</v>
      </c>
      <c r="K495" s="24"/>
    </row>
    <row r="496" spans="1:27" x14ac:dyDescent="0.25">
      <c r="D496" s="25" t="s">
        <v>150</v>
      </c>
      <c r="E496" s="24"/>
      <c r="H496" s="24"/>
      <c r="K496" s="22">
        <f>SUM(J494:J495)</f>
        <v>12.91</v>
      </c>
    </row>
    <row r="497" spans="1:27" x14ac:dyDescent="0.25">
      <c r="E497" s="24"/>
      <c r="H497" s="24"/>
      <c r="K497" s="24"/>
    </row>
    <row r="498" spans="1:27" x14ac:dyDescent="0.25">
      <c r="D498" s="25" t="s">
        <v>152</v>
      </c>
      <c r="E498" s="24"/>
      <c r="H498" s="24">
        <v>1.5</v>
      </c>
      <c r="I498" t="s">
        <v>153</v>
      </c>
      <c r="J498">
        <f>ROUND(H498/100*K492,5)</f>
        <v>0.15659999999999999</v>
      </c>
      <c r="K498" s="24"/>
    </row>
    <row r="499" spans="1:27" x14ac:dyDescent="0.25">
      <c r="D499" s="25" t="s">
        <v>151</v>
      </c>
      <c r="E499" s="24"/>
      <c r="H499" s="24"/>
      <c r="K499" s="26">
        <f>SUM(J489:J498)</f>
        <v>23.506599999999999</v>
      </c>
    </row>
    <row r="500" spans="1:27" x14ac:dyDescent="0.25">
      <c r="D500" s="25" t="s">
        <v>174</v>
      </c>
      <c r="E500" s="24"/>
      <c r="H500" s="24">
        <v>7</v>
      </c>
      <c r="I500" t="s">
        <v>153</v>
      </c>
      <c r="K500" s="22">
        <f>ROUND(H500/100*K499,5)</f>
        <v>1.6454599999999999</v>
      </c>
    </row>
    <row r="501" spans="1:27" x14ac:dyDescent="0.25">
      <c r="D501" s="25" t="s">
        <v>154</v>
      </c>
      <c r="E501" s="24"/>
      <c r="H501" s="24"/>
      <c r="K501" s="26">
        <f>SUM(K499:K500)</f>
        <v>25.152059999999999</v>
      </c>
    </row>
    <row r="503" spans="1:27" ht="45" customHeight="1" x14ac:dyDescent="0.25">
      <c r="A503" s="17" t="s">
        <v>362</v>
      </c>
      <c r="B503" s="17" t="s">
        <v>73</v>
      </c>
      <c r="C503" s="18" t="s">
        <v>13</v>
      </c>
      <c r="D503" s="40" t="s">
        <v>74</v>
      </c>
      <c r="E503" s="41"/>
      <c r="F503" s="41"/>
      <c r="G503" s="18"/>
      <c r="H503" s="19" t="s">
        <v>127</v>
      </c>
      <c r="I503" s="42">
        <v>1</v>
      </c>
      <c r="J503" s="43"/>
      <c r="K503" s="20">
        <f>ROUND(K516,2)</f>
        <v>169.45</v>
      </c>
      <c r="L503" s="18"/>
      <c r="M503" s="18"/>
      <c r="N503" s="18"/>
      <c r="O503" s="18"/>
      <c r="P503" s="18"/>
      <c r="Q503" s="18"/>
      <c r="R503" s="18"/>
      <c r="S503" s="18"/>
      <c r="T503" s="18"/>
      <c r="U503" s="18"/>
      <c r="V503" s="18"/>
      <c r="W503" s="18"/>
      <c r="X503" s="18"/>
      <c r="Y503" s="18"/>
      <c r="Z503" s="18"/>
      <c r="AA503" s="18"/>
    </row>
    <row r="504" spans="1:27" x14ac:dyDescent="0.25">
      <c r="B504" s="14" t="s">
        <v>128</v>
      </c>
    </row>
    <row r="505" spans="1:27" x14ac:dyDescent="0.25">
      <c r="B505" t="s">
        <v>310</v>
      </c>
      <c r="C505" t="s">
        <v>130</v>
      </c>
      <c r="D505" t="s">
        <v>311</v>
      </c>
      <c r="E505" s="21">
        <v>0.35</v>
      </c>
      <c r="F505" t="s">
        <v>132</v>
      </c>
      <c r="G505" t="s">
        <v>133</v>
      </c>
      <c r="H505" s="22">
        <v>28.1</v>
      </c>
      <c r="I505" t="s">
        <v>134</v>
      </c>
      <c r="J505" s="23">
        <f>ROUND(E505/I503* H505,5)</f>
        <v>9.8350000000000009</v>
      </c>
      <c r="K505" s="24"/>
    </row>
    <row r="506" spans="1:27" x14ac:dyDescent="0.25">
      <c r="B506" t="s">
        <v>308</v>
      </c>
      <c r="C506" t="s">
        <v>130</v>
      </c>
      <c r="D506" t="s">
        <v>309</v>
      </c>
      <c r="E506" s="21">
        <v>0.2</v>
      </c>
      <c r="F506" t="s">
        <v>132</v>
      </c>
      <c r="G506" t="s">
        <v>133</v>
      </c>
      <c r="H506" s="22">
        <v>24.1</v>
      </c>
      <c r="I506" t="s">
        <v>134</v>
      </c>
      <c r="J506" s="23">
        <f>ROUND(E506/I503* H506,5)</f>
        <v>4.82</v>
      </c>
      <c r="K506" s="24"/>
    </row>
    <row r="507" spans="1:27" x14ac:dyDescent="0.25">
      <c r="D507" s="25" t="s">
        <v>135</v>
      </c>
      <c r="E507" s="24"/>
      <c r="H507" s="24"/>
      <c r="K507" s="22">
        <f>SUM(J505:J506)</f>
        <v>14.655000000000001</v>
      </c>
    </row>
    <row r="508" spans="1:27" x14ac:dyDescent="0.25">
      <c r="B508" s="14" t="s">
        <v>140</v>
      </c>
      <c r="E508" s="24"/>
      <c r="H508" s="24"/>
      <c r="K508" s="24"/>
    </row>
    <row r="509" spans="1:27" x14ac:dyDescent="0.25">
      <c r="B509" t="s">
        <v>363</v>
      </c>
      <c r="C509" t="s">
        <v>13</v>
      </c>
      <c r="D509" t="s">
        <v>364</v>
      </c>
      <c r="E509" s="21">
        <v>1</v>
      </c>
      <c r="G509" t="s">
        <v>133</v>
      </c>
      <c r="H509" s="22">
        <v>143.15</v>
      </c>
      <c r="I509" t="s">
        <v>134</v>
      </c>
      <c r="J509" s="23">
        <f>ROUND(E509* H509,5)</f>
        <v>143.15</v>
      </c>
      <c r="K509" s="24"/>
    </row>
    <row r="510" spans="1:27" x14ac:dyDescent="0.25">
      <c r="B510" t="s">
        <v>365</v>
      </c>
      <c r="C510" t="s">
        <v>13</v>
      </c>
      <c r="D510" t="s">
        <v>366</v>
      </c>
      <c r="E510" s="21">
        <v>1</v>
      </c>
      <c r="G510" t="s">
        <v>133</v>
      </c>
      <c r="H510" s="22">
        <v>0.34</v>
      </c>
      <c r="I510" t="s">
        <v>134</v>
      </c>
      <c r="J510" s="23">
        <f>ROUND(E510* H510,5)</f>
        <v>0.34</v>
      </c>
      <c r="K510" s="24"/>
    </row>
    <row r="511" spans="1:27" x14ac:dyDescent="0.25">
      <c r="D511" s="25" t="s">
        <v>150</v>
      </c>
      <c r="E511" s="24"/>
      <c r="H511" s="24"/>
      <c r="K511" s="22">
        <f>SUM(J509:J510)</f>
        <v>143.49</v>
      </c>
    </row>
    <row r="512" spans="1:27" x14ac:dyDescent="0.25">
      <c r="E512" s="24"/>
      <c r="H512" s="24"/>
      <c r="K512" s="24"/>
    </row>
    <row r="513" spans="1:27" x14ac:dyDescent="0.25">
      <c r="D513" s="25" t="s">
        <v>152</v>
      </c>
      <c r="E513" s="24"/>
      <c r="H513" s="24">
        <v>1.5</v>
      </c>
      <c r="I513" t="s">
        <v>153</v>
      </c>
      <c r="J513">
        <f>ROUND(H513/100*K507,5)</f>
        <v>0.21983</v>
      </c>
      <c r="K513" s="24"/>
    </row>
    <row r="514" spans="1:27" x14ac:dyDescent="0.25">
      <c r="D514" s="25" t="s">
        <v>151</v>
      </c>
      <c r="E514" s="24"/>
      <c r="H514" s="24"/>
      <c r="K514" s="26">
        <f>SUM(J504:J513)</f>
        <v>158.36483000000001</v>
      </c>
    </row>
    <row r="515" spans="1:27" x14ac:dyDescent="0.25">
      <c r="D515" s="25" t="s">
        <v>174</v>
      </c>
      <c r="E515" s="24"/>
      <c r="H515" s="24">
        <v>7</v>
      </c>
      <c r="I515" t="s">
        <v>153</v>
      </c>
      <c r="K515" s="22">
        <f>ROUND(H515/100*K514,5)</f>
        <v>11.08554</v>
      </c>
    </row>
    <row r="516" spans="1:27" x14ac:dyDescent="0.25">
      <c r="D516" s="25" t="s">
        <v>154</v>
      </c>
      <c r="E516" s="24"/>
      <c r="H516" s="24"/>
      <c r="K516" s="26">
        <f>SUM(K514:K515)</f>
        <v>169.45037000000002</v>
      </c>
    </row>
    <row r="518" spans="1:27" ht="45" customHeight="1" x14ac:dyDescent="0.25">
      <c r="A518" s="17" t="s">
        <v>367</v>
      </c>
      <c r="B518" s="17" t="s">
        <v>106</v>
      </c>
      <c r="C518" s="18" t="s">
        <v>13</v>
      </c>
      <c r="D518" s="40" t="s">
        <v>107</v>
      </c>
      <c r="E518" s="41"/>
      <c r="F518" s="41"/>
      <c r="G518" s="18"/>
      <c r="H518" s="19" t="s">
        <v>127</v>
      </c>
      <c r="I518" s="42">
        <v>1</v>
      </c>
      <c r="J518" s="43"/>
      <c r="K518" s="20">
        <f>ROUND(K524,2)</f>
        <v>374.5</v>
      </c>
      <c r="L518" s="18"/>
      <c r="M518" s="18"/>
      <c r="N518" s="18"/>
      <c r="O518" s="18"/>
      <c r="P518" s="18"/>
      <c r="Q518" s="18"/>
      <c r="R518" s="18"/>
      <c r="S518" s="18"/>
      <c r="T518" s="18"/>
      <c r="U518" s="18"/>
      <c r="V518" s="18"/>
      <c r="W518" s="18"/>
      <c r="X518" s="18"/>
      <c r="Y518" s="18"/>
      <c r="Z518" s="18"/>
      <c r="AA518" s="18"/>
    </row>
    <row r="519" spans="1:27" x14ac:dyDescent="0.25">
      <c r="B519" s="14" t="s">
        <v>140</v>
      </c>
    </row>
    <row r="520" spans="1:27" x14ac:dyDescent="0.25">
      <c r="B520" t="s">
        <v>368</v>
      </c>
      <c r="C520">
        <v>0</v>
      </c>
      <c r="D520" t="s">
        <v>369</v>
      </c>
      <c r="E520" s="21">
        <v>1</v>
      </c>
      <c r="G520" t="s">
        <v>133</v>
      </c>
      <c r="H520" s="22">
        <v>350</v>
      </c>
      <c r="I520" t="s">
        <v>134</v>
      </c>
      <c r="J520" s="23">
        <f>ROUND(E520* H520,5)</f>
        <v>350</v>
      </c>
      <c r="K520" s="24"/>
    </row>
    <row r="521" spans="1:27" x14ac:dyDescent="0.25">
      <c r="D521" s="25" t="s">
        <v>150</v>
      </c>
      <c r="E521" s="24"/>
      <c r="H521" s="24"/>
      <c r="K521" s="22">
        <f>SUM(J520:J520)</f>
        <v>350</v>
      </c>
    </row>
    <row r="522" spans="1:27" x14ac:dyDescent="0.25">
      <c r="D522" s="25" t="s">
        <v>151</v>
      </c>
      <c r="E522" s="24"/>
      <c r="H522" s="24"/>
      <c r="K522" s="26">
        <f>SUM(J519:J521)</f>
        <v>350</v>
      </c>
    </row>
    <row r="523" spans="1:27" x14ac:dyDescent="0.25">
      <c r="D523" s="25" t="s">
        <v>174</v>
      </c>
      <c r="E523" s="24"/>
      <c r="H523" s="24">
        <v>7</v>
      </c>
      <c r="I523" t="s">
        <v>153</v>
      </c>
      <c r="K523" s="22">
        <f>ROUND(H523/100*K522,5)</f>
        <v>24.5</v>
      </c>
    </row>
    <row r="524" spans="1:27" x14ac:dyDescent="0.25">
      <c r="D524" s="25" t="s">
        <v>154</v>
      </c>
      <c r="E524" s="24"/>
      <c r="H524" s="24"/>
      <c r="K524" s="26">
        <f>SUM(K522:K523)</f>
        <v>374.5</v>
      </c>
    </row>
    <row r="526" spans="1:27" ht="45" customHeight="1" x14ac:dyDescent="0.25">
      <c r="A526" s="17" t="s">
        <v>370</v>
      </c>
      <c r="B526" s="17" t="s">
        <v>92</v>
      </c>
      <c r="C526" s="18" t="s">
        <v>13</v>
      </c>
      <c r="D526" s="40" t="s">
        <v>93</v>
      </c>
      <c r="E526" s="41"/>
      <c r="F526" s="41"/>
      <c r="G526" s="18"/>
      <c r="H526" s="19" t="s">
        <v>127</v>
      </c>
      <c r="I526" s="42">
        <v>1</v>
      </c>
      <c r="J526" s="43"/>
      <c r="K526" s="20">
        <f>ROUND(K538,2)</f>
        <v>24.85</v>
      </c>
      <c r="L526" s="18"/>
      <c r="M526" s="18"/>
      <c r="N526" s="18"/>
      <c r="O526" s="18"/>
      <c r="P526" s="18"/>
      <c r="Q526" s="18"/>
      <c r="R526" s="18"/>
      <c r="S526" s="18"/>
      <c r="T526" s="18"/>
      <c r="U526" s="18"/>
      <c r="V526" s="18"/>
      <c r="W526" s="18"/>
      <c r="X526" s="18"/>
      <c r="Y526" s="18"/>
      <c r="Z526" s="18"/>
      <c r="AA526" s="18"/>
    </row>
    <row r="527" spans="1:27" x14ac:dyDescent="0.25">
      <c r="B527" s="14" t="s">
        <v>128</v>
      </c>
    </row>
    <row r="528" spans="1:27" x14ac:dyDescent="0.25">
      <c r="B528" t="s">
        <v>319</v>
      </c>
      <c r="C528" t="s">
        <v>130</v>
      </c>
      <c r="D528" t="s">
        <v>242</v>
      </c>
      <c r="E528" s="21">
        <v>0.25</v>
      </c>
      <c r="F528" t="s">
        <v>132</v>
      </c>
      <c r="G528" t="s">
        <v>133</v>
      </c>
      <c r="H528" s="22">
        <v>24.1</v>
      </c>
      <c r="I528" t="s">
        <v>134</v>
      </c>
      <c r="J528" s="23">
        <f>ROUND(E528/I526* H528,5)</f>
        <v>6.0250000000000004</v>
      </c>
      <c r="K528" s="24"/>
    </row>
    <row r="529" spans="1:27" x14ac:dyDescent="0.25">
      <c r="B529" t="s">
        <v>326</v>
      </c>
      <c r="C529" t="s">
        <v>130</v>
      </c>
      <c r="D529" t="s">
        <v>244</v>
      </c>
      <c r="E529" s="21">
        <v>0.25</v>
      </c>
      <c r="F529" t="s">
        <v>132</v>
      </c>
      <c r="G529" t="s">
        <v>133</v>
      </c>
      <c r="H529" s="22">
        <v>28.1</v>
      </c>
      <c r="I529" t="s">
        <v>134</v>
      </c>
      <c r="J529" s="23">
        <f>ROUND(E529/I526* H529,5)</f>
        <v>7.0250000000000004</v>
      </c>
      <c r="K529" s="24"/>
    </row>
    <row r="530" spans="1:27" x14ac:dyDescent="0.25">
      <c r="D530" s="25" t="s">
        <v>135</v>
      </c>
      <c r="E530" s="24"/>
      <c r="H530" s="24"/>
      <c r="K530" s="22">
        <f>SUM(J528:J529)</f>
        <v>13.05</v>
      </c>
    </row>
    <row r="531" spans="1:27" x14ac:dyDescent="0.25">
      <c r="B531" s="14" t="s">
        <v>140</v>
      </c>
      <c r="E531" s="24"/>
      <c r="H531" s="24"/>
      <c r="K531" s="24"/>
    </row>
    <row r="532" spans="1:27" x14ac:dyDescent="0.25">
      <c r="B532" t="s">
        <v>371</v>
      </c>
      <c r="C532" t="s">
        <v>13</v>
      </c>
      <c r="D532" t="s">
        <v>372</v>
      </c>
      <c r="E532" s="21">
        <v>1</v>
      </c>
      <c r="G532" t="s">
        <v>133</v>
      </c>
      <c r="H532" s="22">
        <v>9.98</v>
      </c>
      <c r="I532" t="s">
        <v>134</v>
      </c>
      <c r="J532" s="23">
        <f>ROUND(E532* H532,5)</f>
        <v>9.98</v>
      </c>
      <c r="K532" s="24"/>
    </row>
    <row r="533" spans="1:27" x14ac:dyDescent="0.25">
      <c r="D533" s="25" t="s">
        <v>150</v>
      </c>
      <c r="E533" s="24"/>
      <c r="H533" s="24"/>
      <c r="K533" s="22">
        <f>SUM(J532:J532)</f>
        <v>9.98</v>
      </c>
    </row>
    <row r="534" spans="1:27" x14ac:dyDescent="0.25">
      <c r="E534" s="24"/>
      <c r="H534" s="24"/>
      <c r="K534" s="24"/>
    </row>
    <row r="535" spans="1:27" x14ac:dyDescent="0.25">
      <c r="D535" s="25" t="s">
        <v>152</v>
      </c>
      <c r="E535" s="24"/>
      <c r="H535" s="24">
        <v>1.5</v>
      </c>
      <c r="I535" t="s">
        <v>153</v>
      </c>
      <c r="J535">
        <f>ROUND(H535/100*K530,5)</f>
        <v>0.19575000000000001</v>
      </c>
      <c r="K535" s="24"/>
    </row>
    <row r="536" spans="1:27" x14ac:dyDescent="0.25">
      <c r="D536" s="25" t="s">
        <v>151</v>
      </c>
      <c r="E536" s="24"/>
      <c r="H536" s="24"/>
      <c r="K536" s="26">
        <f>SUM(J527:J535)</f>
        <v>23.225750000000001</v>
      </c>
    </row>
    <row r="537" spans="1:27" x14ac:dyDescent="0.25">
      <c r="D537" s="25" t="s">
        <v>174</v>
      </c>
      <c r="E537" s="24"/>
      <c r="H537" s="24">
        <v>7</v>
      </c>
      <c r="I537" t="s">
        <v>153</v>
      </c>
      <c r="K537" s="22">
        <f>ROUND(H537/100*K536,5)</f>
        <v>1.6257999999999999</v>
      </c>
    </row>
    <row r="538" spans="1:27" x14ac:dyDescent="0.25">
      <c r="D538" s="25" t="s">
        <v>154</v>
      </c>
      <c r="E538" s="24"/>
      <c r="H538" s="24"/>
      <c r="K538" s="26">
        <f>SUM(K536:K537)</f>
        <v>24.851550000000003</v>
      </c>
    </row>
    <row r="540" spans="1:27" ht="45" customHeight="1" x14ac:dyDescent="0.25">
      <c r="A540" s="17" t="s">
        <v>373</v>
      </c>
      <c r="B540" s="17" t="s">
        <v>12</v>
      </c>
      <c r="C540" s="18" t="s">
        <v>13</v>
      </c>
      <c r="D540" s="40" t="s">
        <v>14</v>
      </c>
      <c r="E540" s="41"/>
      <c r="F540" s="41"/>
      <c r="G540" s="18"/>
      <c r="H540" s="19" t="s">
        <v>127</v>
      </c>
      <c r="I540" s="42">
        <v>1</v>
      </c>
      <c r="J540" s="43"/>
      <c r="K540" s="20">
        <f>ROUND(K548,2)</f>
        <v>24.65</v>
      </c>
      <c r="L540" s="18"/>
      <c r="M540" s="18"/>
      <c r="N540" s="18"/>
      <c r="O540" s="18"/>
      <c r="P540" s="18"/>
      <c r="Q540" s="18"/>
      <c r="R540" s="18"/>
      <c r="S540" s="18"/>
      <c r="T540" s="18"/>
      <c r="U540" s="18"/>
      <c r="V540" s="18"/>
      <c r="W540" s="18"/>
      <c r="X540" s="18"/>
      <c r="Y540" s="18"/>
      <c r="Z540" s="18"/>
      <c r="AA540" s="18"/>
    </row>
    <row r="541" spans="1:27" x14ac:dyDescent="0.25">
      <c r="B541" s="14" t="s">
        <v>128</v>
      </c>
    </row>
    <row r="542" spans="1:27" x14ac:dyDescent="0.25">
      <c r="B542" t="s">
        <v>164</v>
      </c>
      <c r="C542" t="s">
        <v>130</v>
      </c>
      <c r="D542" t="s">
        <v>165</v>
      </c>
      <c r="E542" s="21">
        <v>1</v>
      </c>
      <c r="F542" t="s">
        <v>132</v>
      </c>
      <c r="G542" t="s">
        <v>133</v>
      </c>
      <c r="H542" s="22">
        <v>22.7</v>
      </c>
      <c r="I542" t="s">
        <v>134</v>
      </c>
      <c r="J542" s="23">
        <f>ROUND(E542/I540* H542,5)</f>
        <v>22.7</v>
      </c>
      <c r="K542" s="24"/>
    </row>
    <row r="543" spans="1:27" x14ac:dyDescent="0.25">
      <c r="D543" s="25" t="s">
        <v>135</v>
      </c>
      <c r="E543" s="24"/>
      <c r="H543" s="24"/>
      <c r="K543" s="22">
        <f>SUM(J542:J542)</f>
        <v>22.7</v>
      </c>
    </row>
    <row r="544" spans="1:27" x14ac:dyDescent="0.25">
      <c r="E544" s="24"/>
      <c r="H544" s="24"/>
      <c r="K544" s="24"/>
    </row>
    <row r="545" spans="1:27" x14ac:dyDescent="0.25">
      <c r="D545" s="25" t="s">
        <v>152</v>
      </c>
      <c r="E545" s="24"/>
      <c r="H545" s="24">
        <v>1.5</v>
      </c>
      <c r="I545" t="s">
        <v>153</v>
      </c>
      <c r="J545">
        <f>ROUND(H545/100*K543,5)</f>
        <v>0.34050000000000002</v>
      </c>
      <c r="K545" s="24"/>
    </row>
    <row r="546" spans="1:27" x14ac:dyDescent="0.25">
      <c r="D546" s="25" t="s">
        <v>151</v>
      </c>
      <c r="E546" s="24"/>
      <c r="H546" s="24"/>
      <c r="K546" s="26">
        <f>SUM(J541:J545)</f>
        <v>23.040499999999998</v>
      </c>
    </row>
    <row r="547" spans="1:27" x14ac:dyDescent="0.25">
      <c r="D547" s="25" t="s">
        <v>174</v>
      </c>
      <c r="E547" s="24"/>
      <c r="H547" s="24">
        <v>7</v>
      </c>
      <c r="I547" t="s">
        <v>153</v>
      </c>
      <c r="K547" s="22">
        <f>ROUND(H547/100*K546,5)</f>
        <v>1.6128400000000001</v>
      </c>
    </row>
    <row r="548" spans="1:27" x14ac:dyDescent="0.25">
      <c r="D548" s="25" t="s">
        <v>154</v>
      </c>
      <c r="E548" s="24"/>
      <c r="H548" s="24"/>
      <c r="K548" s="26">
        <f>SUM(K546:K547)</f>
        <v>24.653339999999996</v>
      </c>
    </row>
    <row r="550" spans="1:27" ht="45" customHeight="1" x14ac:dyDescent="0.25">
      <c r="A550" s="17" t="s">
        <v>374</v>
      </c>
      <c r="B550" s="17" t="s">
        <v>23</v>
      </c>
      <c r="C550" s="18" t="s">
        <v>24</v>
      </c>
      <c r="D550" s="40" t="s">
        <v>25</v>
      </c>
      <c r="E550" s="41"/>
      <c r="F550" s="41"/>
      <c r="G550" s="18"/>
      <c r="H550" s="19" t="s">
        <v>127</v>
      </c>
      <c r="I550" s="42">
        <v>1</v>
      </c>
      <c r="J550" s="43"/>
      <c r="K550" s="20">
        <f>ROUND(K557,2)</f>
        <v>48.8</v>
      </c>
      <c r="L550" s="18"/>
      <c r="M550" s="18"/>
      <c r="N550" s="18"/>
      <c r="O550" s="18"/>
      <c r="P550" s="18"/>
      <c r="Q550" s="18"/>
      <c r="R550" s="18"/>
      <c r="S550" s="18"/>
      <c r="T550" s="18"/>
      <c r="U550" s="18"/>
      <c r="V550" s="18"/>
      <c r="W550" s="18"/>
      <c r="X550" s="18"/>
      <c r="Y550" s="18"/>
      <c r="Z550" s="18"/>
      <c r="AA550" s="18"/>
    </row>
    <row r="551" spans="1:27" x14ac:dyDescent="0.25">
      <c r="B551" s="14" t="s">
        <v>128</v>
      </c>
    </row>
    <row r="552" spans="1:27" x14ac:dyDescent="0.25">
      <c r="B552" t="s">
        <v>335</v>
      </c>
      <c r="C552" t="s">
        <v>130</v>
      </c>
      <c r="D552" t="s">
        <v>336</v>
      </c>
      <c r="E552" s="21">
        <v>1</v>
      </c>
      <c r="F552" t="s">
        <v>132</v>
      </c>
      <c r="G552" t="s">
        <v>133</v>
      </c>
      <c r="H552" s="22">
        <v>24.28</v>
      </c>
      <c r="I552" t="s">
        <v>134</v>
      </c>
      <c r="J552" s="23">
        <f>ROUND(E552/I550* H552,5)</f>
        <v>24.28</v>
      </c>
      <c r="K552" s="24"/>
    </row>
    <row r="553" spans="1:27" x14ac:dyDescent="0.25">
      <c r="B553" t="s">
        <v>333</v>
      </c>
      <c r="C553" t="s">
        <v>130</v>
      </c>
      <c r="D553" t="s">
        <v>334</v>
      </c>
      <c r="E553" s="21">
        <v>1</v>
      </c>
      <c r="F553" t="s">
        <v>132</v>
      </c>
      <c r="G553" t="s">
        <v>133</v>
      </c>
      <c r="H553" s="22">
        <v>21.33</v>
      </c>
      <c r="I553" t="s">
        <v>134</v>
      </c>
      <c r="J553" s="23">
        <f>ROUND(E553/I550* H553,5)</f>
        <v>21.33</v>
      </c>
      <c r="K553" s="24"/>
    </row>
    <row r="554" spans="1:27" x14ac:dyDescent="0.25">
      <c r="D554" s="25" t="s">
        <v>135</v>
      </c>
      <c r="E554" s="24"/>
      <c r="H554" s="24"/>
      <c r="K554" s="22">
        <f>SUM(J552:J553)</f>
        <v>45.61</v>
      </c>
    </row>
    <row r="555" spans="1:27" x14ac:dyDescent="0.25">
      <c r="D555" s="25" t="s">
        <v>151</v>
      </c>
      <c r="E555" s="24"/>
      <c r="H555" s="24"/>
      <c r="K555" s="26">
        <f>SUM(J551:J554)</f>
        <v>45.61</v>
      </c>
    </row>
    <row r="556" spans="1:27" x14ac:dyDescent="0.25">
      <c r="D556" s="25" t="s">
        <v>174</v>
      </c>
      <c r="E556" s="24"/>
      <c r="H556" s="24">
        <v>7</v>
      </c>
      <c r="I556" t="s">
        <v>153</v>
      </c>
      <c r="K556" s="22">
        <f>ROUND(H556/100*K555,5)</f>
        <v>3.1926999999999999</v>
      </c>
    </row>
    <row r="557" spans="1:27" x14ac:dyDescent="0.25">
      <c r="D557" s="25" t="s">
        <v>154</v>
      </c>
      <c r="E557" s="24"/>
      <c r="H557" s="24"/>
      <c r="K557" s="26">
        <f>SUM(K555:K556)</f>
        <v>48.802700000000002</v>
      </c>
    </row>
    <row r="559" spans="1:27" ht="45" customHeight="1" x14ac:dyDescent="0.25">
      <c r="A559" s="17" t="s">
        <v>375</v>
      </c>
      <c r="B559" s="17" t="s">
        <v>26</v>
      </c>
      <c r="C559" s="18" t="s">
        <v>13</v>
      </c>
      <c r="D559" s="40" t="s">
        <v>27</v>
      </c>
      <c r="E559" s="41"/>
      <c r="F559" s="41"/>
      <c r="G559" s="18"/>
      <c r="H559" s="19" t="s">
        <v>127</v>
      </c>
      <c r="I559" s="42">
        <v>1</v>
      </c>
      <c r="J559" s="43"/>
      <c r="K559" s="20">
        <f>ROUND(K568,2)</f>
        <v>35.72</v>
      </c>
      <c r="L559" s="18"/>
      <c r="M559" s="18"/>
      <c r="N559" s="18"/>
      <c r="O559" s="18"/>
      <c r="P559" s="18"/>
      <c r="Q559" s="18"/>
      <c r="R559" s="18"/>
      <c r="S559" s="18"/>
      <c r="T559" s="18"/>
      <c r="U559" s="18"/>
      <c r="V559" s="18"/>
      <c r="W559" s="18"/>
      <c r="X559" s="18"/>
      <c r="Y559" s="18"/>
      <c r="Z559" s="18"/>
      <c r="AA559" s="18"/>
    </row>
    <row r="560" spans="1:27" x14ac:dyDescent="0.25">
      <c r="B560" s="14" t="s">
        <v>128</v>
      </c>
    </row>
    <row r="561" spans="1:27" x14ac:dyDescent="0.25">
      <c r="B561" t="s">
        <v>376</v>
      </c>
      <c r="C561" t="s">
        <v>130</v>
      </c>
      <c r="D561" t="s">
        <v>336</v>
      </c>
      <c r="E561" s="21">
        <v>0.45</v>
      </c>
      <c r="F561" t="s">
        <v>132</v>
      </c>
      <c r="G561" t="s">
        <v>133</v>
      </c>
      <c r="H561" s="22">
        <v>27.68</v>
      </c>
      <c r="I561" t="s">
        <v>134</v>
      </c>
      <c r="J561" s="23">
        <f>ROUND(E561/I559* H561,5)</f>
        <v>12.456</v>
      </c>
      <c r="K561" s="24"/>
    </row>
    <row r="562" spans="1:27" x14ac:dyDescent="0.25">
      <c r="B562" t="s">
        <v>164</v>
      </c>
      <c r="C562" t="s">
        <v>130</v>
      </c>
      <c r="D562" t="s">
        <v>165</v>
      </c>
      <c r="E562" s="21">
        <v>0.9</v>
      </c>
      <c r="F562" t="s">
        <v>132</v>
      </c>
      <c r="G562" t="s">
        <v>133</v>
      </c>
      <c r="H562" s="22">
        <v>22.7</v>
      </c>
      <c r="I562" t="s">
        <v>134</v>
      </c>
      <c r="J562" s="23">
        <f>ROUND(E562/I559* H562,5)</f>
        <v>20.43</v>
      </c>
      <c r="K562" s="24"/>
    </row>
    <row r="563" spans="1:27" x14ac:dyDescent="0.25">
      <c r="D563" s="25" t="s">
        <v>135</v>
      </c>
      <c r="E563" s="24"/>
      <c r="H563" s="24"/>
      <c r="K563" s="22">
        <f>SUM(J561:J562)</f>
        <v>32.885999999999996</v>
      </c>
    </row>
    <row r="564" spans="1:27" x14ac:dyDescent="0.25">
      <c r="E564" s="24"/>
      <c r="H564" s="24"/>
      <c r="K564" s="24"/>
    </row>
    <row r="565" spans="1:27" x14ac:dyDescent="0.25">
      <c r="D565" s="25" t="s">
        <v>152</v>
      </c>
      <c r="E565" s="24"/>
      <c r="H565" s="24">
        <v>1.5</v>
      </c>
      <c r="I565" t="s">
        <v>153</v>
      </c>
      <c r="J565">
        <f>ROUND(H565/100*K563,5)</f>
        <v>0.49329000000000001</v>
      </c>
      <c r="K565" s="24"/>
    </row>
    <row r="566" spans="1:27" x14ac:dyDescent="0.25">
      <c r="D566" s="25" t="s">
        <v>151</v>
      </c>
      <c r="E566" s="24"/>
      <c r="H566" s="24"/>
      <c r="K566" s="26">
        <f>SUM(J560:J565)</f>
        <v>33.379289999999997</v>
      </c>
    </row>
    <row r="567" spans="1:27" x14ac:dyDescent="0.25">
      <c r="D567" s="25" t="s">
        <v>174</v>
      </c>
      <c r="E567" s="24"/>
      <c r="H567" s="24">
        <v>7</v>
      </c>
      <c r="I567" t="s">
        <v>153</v>
      </c>
      <c r="K567" s="22">
        <f>ROUND(H567/100*K566,5)</f>
        <v>2.3365499999999999</v>
      </c>
    </row>
    <row r="568" spans="1:27" x14ac:dyDescent="0.25">
      <c r="D568" s="25" t="s">
        <v>154</v>
      </c>
      <c r="E568" s="24"/>
      <c r="H568" s="24"/>
      <c r="K568" s="26">
        <f>SUM(K566:K567)</f>
        <v>35.71584</v>
      </c>
    </row>
    <row r="570" spans="1:27" ht="45" customHeight="1" x14ac:dyDescent="0.25">
      <c r="A570" s="17" t="s">
        <v>377</v>
      </c>
      <c r="B570" s="17" t="s">
        <v>18</v>
      </c>
      <c r="C570" s="18" t="s">
        <v>19</v>
      </c>
      <c r="D570" s="40" t="s">
        <v>20</v>
      </c>
      <c r="E570" s="41"/>
      <c r="F570" s="41"/>
      <c r="G570" s="18"/>
      <c r="H570" s="19" t="s">
        <v>127</v>
      </c>
      <c r="I570" s="42">
        <v>1</v>
      </c>
      <c r="J570" s="43"/>
      <c r="K570" s="20">
        <f>ROUND(K581,2)</f>
        <v>8.76</v>
      </c>
      <c r="L570" s="18"/>
      <c r="M570" s="18"/>
      <c r="N570" s="18"/>
      <c r="O570" s="18"/>
      <c r="P570" s="18"/>
      <c r="Q570" s="18"/>
      <c r="R570" s="18"/>
      <c r="S570" s="18"/>
      <c r="T570" s="18"/>
      <c r="U570" s="18"/>
      <c r="V570" s="18"/>
      <c r="W570" s="18"/>
      <c r="X570" s="18"/>
      <c r="Y570" s="18"/>
      <c r="Z570" s="18"/>
      <c r="AA570" s="18"/>
    </row>
    <row r="571" spans="1:27" x14ac:dyDescent="0.25">
      <c r="B571" s="14" t="s">
        <v>128</v>
      </c>
    </row>
    <row r="572" spans="1:27" x14ac:dyDescent="0.25">
      <c r="B572" t="s">
        <v>129</v>
      </c>
      <c r="C572" t="s">
        <v>130</v>
      </c>
      <c r="D572" t="s">
        <v>131</v>
      </c>
      <c r="E572" s="21">
        <v>0.3</v>
      </c>
      <c r="F572" t="s">
        <v>132</v>
      </c>
      <c r="G572" t="s">
        <v>133</v>
      </c>
      <c r="H572" s="22">
        <v>23.47</v>
      </c>
      <c r="I572" t="s">
        <v>134</v>
      </c>
      <c r="J572" s="23">
        <f>ROUND(E572/I570* H572,5)</f>
        <v>7.0410000000000004</v>
      </c>
      <c r="K572" s="24"/>
    </row>
    <row r="573" spans="1:27" x14ac:dyDescent="0.25">
      <c r="D573" s="25" t="s">
        <v>135</v>
      </c>
      <c r="E573" s="24"/>
      <c r="H573" s="24"/>
      <c r="K573" s="22">
        <f>SUM(J572:J572)</f>
        <v>7.0410000000000004</v>
      </c>
    </row>
    <row r="574" spans="1:27" x14ac:dyDescent="0.25">
      <c r="B574" s="14" t="s">
        <v>136</v>
      </c>
      <c r="E574" s="24"/>
      <c r="H574" s="24"/>
      <c r="K574" s="24"/>
    </row>
    <row r="575" spans="1:27" x14ac:dyDescent="0.25">
      <c r="B575" t="s">
        <v>187</v>
      </c>
      <c r="C575" t="s">
        <v>130</v>
      </c>
      <c r="D575" t="s">
        <v>188</v>
      </c>
      <c r="E575" s="21">
        <v>0.3</v>
      </c>
      <c r="F575" t="s">
        <v>132</v>
      </c>
      <c r="G575" t="s">
        <v>133</v>
      </c>
      <c r="H575" s="22">
        <v>3.48</v>
      </c>
      <c r="I575" t="s">
        <v>134</v>
      </c>
      <c r="J575" s="23">
        <f>ROUND(E575/I570* H575,5)</f>
        <v>1.044</v>
      </c>
      <c r="K575" s="24"/>
    </row>
    <row r="576" spans="1:27" x14ac:dyDescent="0.25">
      <c r="D576" s="25" t="s">
        <v>139</v>
      </c>
      <c r="E576" s="24"/>
      <c r="H576" s="24"/>
      <c r="K576" s="22">
        <f>SUM(J575:J575)</f>
        <v>1.044</v>
      </c>
    </row>
    <row r="577" spans="1:27" x14ac:dyDescent="0.25">
      <c r="E577" s="24"/>
      <c r="H577" s="24"/>
      <c r="K577" s="24"/>
    </row>
    <row r="578" spans="1:27" x14ac:dyDescent="0.25">
      <c r="D578" s="25" t="s">
        <v>152</v>
      </c>
      <c r="E578" s="24"/>
      <c r="H578" s="24">
        <v>1.5</v>
      </c>
      <c r="I578" t="s">
        <v>153</v>
      </c>
      <c r="J578">
        <f>ROUND(H578/100*K573,5)</f>
        <v>0.10562000000000001</v>
      </c>
      <c r="K578" s="24"/>
    </row>
    <row r="579" spans="1:27" x14ac:dyDescent="0.25">
      <c r="D579" s="25" t="s">
        <v>151</v>
      </c>
      <c r="E579" s="24"/>
      <c r="H579" s="24"/>
      <c r="K579" s="26">
        <f>SUM(J571:J578)</f>
        <v>8.1906200000000009</v>
      </c>
    </row>
    <row r="580" spans="1:27" x14ac:dyDescent="0.25">
      <c r="D580" s="25" t="s">
        <v>174</v>
      </c>
      <c r="E580" s="24"/>
      <c r="H580" s="24">
        <v>7</v>
      </c>
      <c r="I580" t="s">
        <v>153</v>
      </c>
      <c r="K580" s="22">
        <f>ROUND(H580/100*K579,5)</f>
        <v>0.57333999999999996</v>
      </c>
    </row>
    <row r="581" spans="1:27" x14ac:dyDescent="0.25">
      <c r="D581" s="25" t="s">
        <v>154</v>
      </c>
      <c r="E581" s="24"/>
      <c r="H581" s="24"/>
      <c r="K581" s="26">
        <f>SUM(K579:K580)</f>
        <v>8.7639600000000009</v>
      </c>
    </row>
    <row r="583" spans="1:27" ht="45" customHeight="1" x14ac:dyDescent="0.25">
      <c r="A583" s="17" t="s">
        <v>378</v>
      </c>
      <c r="B583" s="17" t="s">
        <v>34</v>
      </c>
      <c r="C583" s="18" t="s">
        <v>19</v>
      </c>
      <c r="D583" s="40" t="s">
        <v>35</v>
      </c>
      <c r="E583" s="41"/>
      <c r="F583" s="41"/>
      <c r="G583" s="18"/>
      <c r="H583" s="19" t="s">
        <v>127</v>
      </c>
      <c r="I583" s="42">
        <v>1</v>
      </c>
      <c r="J583" s="43"/>
      <c r="K583" s="20">
        <f>ROUND(K598,2)</f>
        <v>20.84</v>
      </c>
      <c r="L583" s="18"/>
      <c r="M583" s="18"/>
      <c r="N583" s="18"/>
      <c r="O583" s="18"/>
      <c r="P583" s="18"/>
      <c r="Q583" s="18"/>
      <c r="R583" s="18"/>
      <c r="S583" s="18"/>
      <c r="T583" s="18"/>
      <c r="U583" s="18"/>
      <c r="V583" s="18"/>
      <c r="W583" s="18"/>
      <c r="X583" s="18"/>
      <c r="Y583" s="18"/>
      <c r="Z583" s="18"/>
      <c r="AA583" s="18"/>
    </row>
    <row r="584" spans="1:27" x14ac:dyDescent="0.25">
      <c r="B584" s="14" t="s">
        <v>128</v>
      </c>
    </row>
    <row r="585" spans="1:27" x14ac:dyDescent="0.25">
      <c r="B585" t="s">
        <v>227</v>
      </c>
      <c r="C585" t="s">
        <v>130</v>
      </c>
      <c r="D585" t="s">
        <v>228</v>
      </c>
      <c r="E585" s="21">
        <v>0.125</v>
      </c>
      <c r="F585" t="s">
        <v>132</v>
      </c>
      <c r="G585" t="s">
        <v>133</v>
      </c>
      <c r="H585" s="22">
        <v>24.14</v>
      </c>
      <c r="I585" t="s">
        <v>134</v>
      </c>
      <c r="J585" s="23">
        <f>ROUND(E585/I583* H585,5)</f>
        <v>3.0175000000000001</v>
      </c>
      <c r="K585" s="24"/>
    </row>
    <row r="586" spans="1:27" x14ac:dyDescent="0.25">
      <c r="B586" t="s">
        <v>225</v>
      </c>
      <c r="C586" t="s">
        <v>130</v>
      </c>
      <c r="D586" t="s">
        <v>226</v>
      </c>
      <c r="E586" s="21">
        <v>0.25</v>
      </c>
      <c r="F586" t="s">
        <v>132</v>
      </c>
      <c r="G586" t="s">
        <v>133</v>
      </c>
      <c r="H586" s="22">
        <v>27.19</v>
      </c>
      <c r="I586" t="s">
        <v>134</v>
      </c>
      <c r="J586" s="23">
        <f>ROUND(E586/I583* H586,5)</f>
        <v>6.7975000000000003</v>
      </c>
      <c r="K586" s="24"/>
    </row>
    <row r="587" spans="1:27" x14ac:dyDescent="0.25">
      <c r="D587" s="25" t="s">
        <v>135</v>
      </c>
      <c r="E587" s="24"/>
      <c r="H587" s="24"/>
      <c r="K587" s="22">
        <f>SUM(J585:J586)</f>
        <v>9.8150000000000013</v>
      </c>
    </row>
    <row r="588" spans="1:27" x14ac:dyDescent="0.25">
      <c r="B588" s="14" t="s">
        <v>140</v>
      </c>
      <c r="E588" s="24"/>
      <c r="H588" s="24"/>
      <c r="K588" s="24"/>
    </row>
    <row r="589" spans="1:27" x14ac:dyDescent="0.25">
      <c r="B589" t="s">
        <v>379</v>
      </c>
      <c r="C589" t="s">
        <v>13</v>
      </c>
      <c r="D589" t="s">
        <v>380</v>
      </c>
      <c r="E589" s="21">
        <v>6</v>
      </c>
      <c r="G589" t="s">
        <v>133</v>
      </c>
      <c r="H589" s="22">
        <v>0.16</v>
      </c>
      <c r="I589" t="s">
        <v>134</v>
      </c>
      <c r="J589" s="23">
        <f>ROUND(E589* H589,5)</f>
        <v>0.96</v>
      </c>
      <c r="K589" s="24"/>
    </row>
    <row r="590" spans="1:27" x14ac:dyDescent="0.25">
      <c r="B590" t="s">
        <v>250</v>
      </c>
      <c r="C590" t="s">
        <v>248</v>
      </c>
      <c r="D590" t="s">
        <v>251</v>
      </c>
      <c r="E590" s="21">
        <v>0.05</v>
      </c>
      <c r="G590" t="s">
        <v>133</v>
      </c>
      <c r="H590" s="22">
        <v>17.21</v>
      </c>
      <c r="I590" t="s">
        <v>134</v>
      </c>
      <c r="J590" s="23">
        <f>ROUND(E590* H590,5)</f>
        <v>0.86050000000000004</v>
      </c>
      <c r="K590" s="24"/>
    </row>
    <row r="591" spans="1:27" x14ac:dyDescent="0.25">
      <c r="B591" t="s">
        <v>381</v>
      </c>
      <c r="C591" t="s">
        <v>19</v>
      </c>
      <c r="D591" t="s">
        <v>382</v>
      </c>
      <c r="E591" s="21">
        <v>1</v>
      </c>
      <c r="G591" t="s">
        <v>133</v>
      </c>
      <c r="H591" s="22">
        <v>3.42</v>
      </c>
      <c r="I591" t="s">
        <v>134</v>
      </c>
      <c r="J591" s="23">
        <f>ROUND(E591* H591,5)</f>
        <v>3.42</v>
      </c>
      <c r="K591" s="24"/>
    </row>
    <row r="592" spans="1:27" x14ac:dyDescent="0.25">
      <c r="B592" t="s">
        <v>383</v>
      </c>
      <c r="C592" t="s">
        <v>19</v>
      </c>
      <c r="D592" t="s">
        <v>384</v>
      </c>
      <c r="E592" s="21">
        <v>1.071</v>
      </c>
      <c r="G592" t="s">
        <v>133</v>
      </c>
      <c r="H592" s="22">
        <v>3.99</v>
      </c>
      <c r="I592" t="s">
        <v>134</v>
      </c>
      <c r="J592" s="23">
        <f>ROUND(E592* H592,5)</f>
        <v>4.2732900000000003</v>
      </c>
      <c r="K592" s="24"/>
    </row>
    <row r="593" spans="1:27" x14ac:dyDescent="0.25">
      <c r="D593" s="25" t="s">
        <v>150</v>
      </c>
      <c r="E593" s="24"/>
      <c r="H593" s="24"/>
      <c r="K593" s="22">
        <f>SUM(J589:J592)</f>
        <v>9.5137900000000002</v>
      </c>
    </row>
    <row r="594" spans="1:27" x14ac:dyDescent="0.25">
      <c r="E594" s="24"/>
      <c r="H594" s="24"/>
      <c r="K594" s="24"/>
    </row>
    <row r="595" spans="1:27" x14ac:dyDescent="0.25">
      <c r="D595" s="25" t="s">
        <v>152</v>
      </c>
      <c r="E595" s="24"/>
      <c r="H595" s="24">
        <v>1.5</v>
      </c>
      <c r="I595" t="s">
        <v>153</v>
      </c>
      <c r="J595">
        <f>ROUND(H595/100*K587,5)</f>
        <v>0.14723</v>
      </c>
      <c r="K595" s="24"/>
    </row>
    <row r="596" spans="1:27" x14ac:dyDescent="0.25">
      <c r="D596" s="25" t="s">
        <v>151</v>
      </c>
      <c r="E596" s="24"/>
      <c r="H596" s="24"/>
      <c r="K596" s="26">
        <f>SUM(J584:J595)</f>
        <v>19.476020000000002</v>
      </c>
    </row>
    <row r="597" spans="1:27" x14ac:dyDescent="0.25">
      <c r="D597" s="25" t="s">
        <v>174</v>
      </c>
      <c r="E597" s="24"/>
      <c r="H597" s="24">
        <v>7</v>
      </c>
      <c r="I597" t="s">
        <v>153</v>
      </c>
      <c r="K597" s="22">
        <f>ROUND(H597/100*K596,5)</f>
        <v>1.3633200000000001</v>
      </c>
    </row>
    <row r="598" spans="1:27" x14ac:dyDescent="0.25">
      <c r="D598" s="25" t="s">
        <v>154</v>
      </c>
      <c r="E598" s="24"/>
      <c r="H598" s="24"/>
      <c r="K598" s="26">
        <f>SUM(K596:K597)</f>
        <v>20.839340000000004</v>
      </c>
    </row>
    <row r="600" spans="1:27" ht="45" customHeight="1" x14ac:dyDescent="0.25">
      <c r="A600" s="17" t="s">
        <v>385</v>
      </c>
      <c r="B600" s="17" t="s">
        <v>32</v>
      </c>
      <c r="C600" s="18" t="s">
        <v>24</v>
      </c>
      <c r="D600" s="40" t="s">
        <v>33</v>
      </c>
      <c r="E600" s="41"/>
      <c r="F600" s="41"/>
      <c r="G600" s="18"/>
      <c r="H600" s="19" t="s">
        <v>127</v>
      </c>
      <c r="I600" s="42">
        <v>1</v>
      </c>
      <c r="J600" s="43"/>
      <c r="K600" s="20">
        <f>ROUND(K613,2)</f>
        <v>52.94</v>
      </c>
      <c r="L600" s="18"/>
      <c r="M600" s="18"/>
      <c r="N600" s="18"/>
      <c r="O600" s="18"/>
      <c r="P600" s="18"/>
      <c r="Q600" s="18"/>
      <c r="R600" s="18"/>
      <c r="S600" s="18"/>
      <c r="T600" s="18"/>
      <c r="U600" s="18"/>
      <c r="V600" s="18"/>
      <c r="W600" s="18"/>
      <c r="X600" s="18"/>
      <c r="Y600" s="18"/>
      <c r="Z600" s="18"/>
      <c r="AA600" s="18"/>
    </row>
    <row r="601" spans="1:27" x14ac:dyDescent="0.25">
      <c r="B601" s="14" t="s">
        <v>128</v>
      </c>
    </row>
    <row r="602" spans="1:27" x14ac:dyDescent="0.25">
      <c r="B602" t="s">
        <v>243</v>
      </c>
      <c r="C602" t="s">
        <v>130</v>
      </c>
      <c r="D602" t="s">
        <v>244</v>
      </c>
      <c r="E602" s="21">
        <v>0.2</v>
      </c>
      <c r="F602" t="s">
        <v>132</v>
      </c>
      <c r="G602" t="s">
        <v>133</v>
      </c>
      <c r="H602" s="22">
        <v>28.1</v>
      </c>
      <c r="I602" t="s">
        <v>134</v>
      </c>
      <c r="J602" s="23">
        <f>ROUND(E602/I600* H602,5)</f>
        <v>5.62</v>
      </c>
      <c r="K602" s="24"/>
    </row>
    <row r="603" spans="1:27" x14ac:dyDescent="0.25">
      <c r="B603" t="s">
        <v>241</v>
      </c>
      <c r="C603" t="s">
        <v>130</v>
      </c>
      <c r="D603" t="s">
        <v>242</v>
      </c>
      <c r="E603" s="21">
        <v>0.2</v>
      </c>
      <c r="F603" t="s">
        <v>132</v>
      </c>
      <c r="G603" t="s">
        <v>133</v>
      </c>
      <c r="H603" s="22">
        <v>24.1</v>
      </c>
      <c r="I603" t="s">
        <v>134</v>
      </c>
      <c r="J603" s="23">
        <f>ROUND(E603/I600* H603,5)</f>
        <v>4.82</v>
      </c>
      <c r="K603" s="24"/>
    </row>
    <row r="604" spans="1:27" x14ac:dyDescent="0.25">
      <c r="D604" s="25" t="s">
        <v>135</v>
      </c>
      <c r="E604" s="24"/>
      <c r="H604" s="24"/>
      <c r="K604" s="22">
        <f>SUM(J602:J603)</f>
        <v>10.440000000000001</v>
      </c>
    </row>
    <row r="605" spans="1:27" x14ac:dyDescent="0.25">
      <c r="B605" s="14" t="s">
        <v>140</v>
      </c>
      <c r="E605" s="24"/>
      <c r="H605" s="24"/>
      <c r="K605" s="24"/>
    </row>
    <row r="606" spans="1:27" x14ac:dyDescent="0.25">
      <c r="B606" t="s">
        <v>386</v>
      </c>
      <c r="C606" t="s">
        <v>24</v>
      </c>
      <c r="D606" t="s">
        <v>387</v>
      </c>
      <c r="E606" s="21">
        <v>1.05</v>
      </c>
      <c r="G606" t="s">
        <v>133</v>
      </c>
      <c r="H606" s="22">
        <v>36.57</v>
      </c>
      <c r="I606" t="s">
        <v>134</v>
      </c>
      <c r="J606" s="23">
        <f>ROUND(E606* H606,5)</f>
        <v>38.398499999999999</v>
      </c>
      <c r="K606" s="24"/>
    </row>
    <row r="607" spans="1:27" x14ac:dyDescent="0.25">
      <c r="B607" t="s">
        <v>379</v>
      </c>
      <c r="C607" t="s">
        <v>13</v>
      </c>
      <c r="D607" t="s">
        <v>380</v>
      </c>
      <c r="E607" s="21">
        <v>3</v>
      </c>
      <c r="G607" t="s">
        <v>133</v>
      </c>
      <c r="H607" s="22">
        <v>0.16</v>
      </c>
      <c r="I607" t="s">
        <v>134</v>
      </c>
      <c r="J607" s="23">
        <f>ROUND(E607* H607,5)</f>
        <v>0.48</v>
      </c>
      <c r="K607" s="24"/>
    </row>
    <row r="608" spans="1:27" x14ac:dyDescent="0.25">
      <c r="D608" s="25" t="s">
        <v>150</v>
      </c>
      <c r="E608" s="24"/>
      <c r="H608" s="24"/>
      <c r="K608" s="22">
        <f>SUM(J606:J607)</f>
        <v>38.878499999999995</v>
      </c>
    </row>
    <row r="609" spans="1:27" x14ac:dyDescent="0.25">
      <c r="E609" s="24"/>
      <c r="H609" s="24"/>
      <c r="K609" s="24"/>
    </row>
    <row r="610" spans="1:27" x14ac:dyDescent="0.25">
      <c r="D610" s="25" t="s">
        <v>152</v>
      </c>
      <c r="E610" s="24"/>
      <c r="H610" s="24">
        <v>1.5</v>
      </c>
      <c r="I610" t="s">
        <v>153</v>
      </c>
      <c r="J610">
        <f>ROUND(H610/100*K604,5)</f>
        <v>0.15659999999999999</v>
      </c>
      <c r="K610" s="24"/>
    </row>
    <row r="611" spans="1:27" x14ac:dyDescent="0.25">
      <c r="D611" s="25" t="s">
        <v>151</v>
      </c>
      <c r="E611" s="24"/>
      <c r="H611" s="24"/>
      <c r="K611" s="26">
        <f>SUM(J601:J610)</f>
        <v>49.475099999999991</v>
      </c>
    </row>
    <row r="612" spans="1:27" x14ac:dyDescent="0.25">
      <c r="D612" s="25" t="s">
        <v>174</v>
      </c>
      <c r="E612" s="24"/>
      <c r="H612" s="24">
        <v>7</v>
      </c>
      <c r="I612" t="s">
        <v>153</v>
      </c>
      <c r="K612" s="22">
        <f>ROUND(H612/100*K611,5)</f>
        <v>3.46326</v>
      </c>
    </row>
    <row r="613" spans="1:27" x14ac:dyDescent="0.25">
      <c r="D613" s="25" t="s">
        <v>154</v>
      </c>
      <c r="E613" s="24"/>
      <c r="H613" s="24"/>
      <c r="K613" s="26">
        <f>SUM(K611:K612)</f>
        <v>52.938359999999989</v>
      </c>
    </row>
    <row r="615" spans="1:27" ht="45" customHeight="1" x14ac:dyDescent="0.25">
      <c r="A615" s="17" t="s">
        <v>388</v>
      </c>
      <c r="B615" s="17" t="s">
        <v>28</v>
      </c>
      <c r="C615" s="18" t="s">
        <v>24</v>
      </c>
      <c r="D615" s="40" t="s">
        <v>29</v>
      </c>
      <c r="E615" s="41"/>
      <c r="F615" s="41"/>
      <c r="G615" s="18"/>
      <c r="H615" s="19" t="s">
        <v>127</v>
      </c>
      <c r="I615" s="42">
        <v>1</v>
      </c>
      <c r="J615" s="43"/>
      <c r="K615" s="20">
        <f>ROUND(K629,2)</f>
        <v>83.73</v>
      </c>
      <c r="L615" s="18"/>
      <c r="M615" s="18"/>
      <c r="N615" s="18"/>
      <c r="O615" s="18"/>
      <c r="P615" s="18"/>
      <c r="Q615" s="18"/>
      <c r="R615" s="18"/>
      <c r="S615" s="18"/>
      <c r="T615" s="18"/>
      <c r="U615" s="18"/>
      <c r="V615" s="18"/>
      <c r="W615" s="18"/>
      <c r="X615" s="18"/>
      <c r="Y615" s="18"/>
      <c r="Z615" s="18"/>
      <c r="AA615" s="18"/>
    </row>
    <row r="616" spans="1:27" x14ac:dyDescent="0.25">
      <c r="B616" s="14" t="s">
        <v>128</v>
      </c>
    </row>
    <row r="617" spans="1:27" x14ac:dyDescent="0.25">
      <c r="B617" t="s">
        <v>164</v>
      </c>
      <c r="C617" t="s">
        <v>130</v>
      </c>
      <c r="D617" t="s">
        <v>165</v>
      </c>
      <c r="E617" s="21">
        <v>0.8</v>
      </c>
      <c r="F617" t="s">
        <v>132</v>
      </c>
      <c r="G617" t="s">
        <v>133</v>
      </c>
      <c r="H617" s="22">
        <v>22.7</v>
      </c>
      <c r="I617" t="s">
        <v>134</v>
      </c>
      <c r="J617" s="23">
        <f>ROUND(E617/I615* H617,5)</f>
        <v>18.16</v>
      </c>
      <c r="K617" s="24"/>
    </row>
    <row r="618" spans="1:27" x14ac:dyDescent="0.25">
      <c r="B618" t="s">
        <v>243</v>
      </c>
      <c r="C618" t="s">
        <v>130</v>
      </c>
      <c r="D618" t="s">
        <v>244</v>
      </c>
      <c r="E618" s="21">
        <v>0.8</v>
      </c>
      <c r="F618" t="s">
        <v>132</v>
      </c>
      <c r="G618" t="s">
        <v>133</v>
      </c>
      <c r="H618" s="22">
        <v>28.1</v>
      </c>
      <c r="I618" t="s">
        <v>134</v>
      </c>
      <c r="J618" s="23">
        <f>ROUND(E618/I615* H618,5)</f>
        <v>22.48</v>
      </c>
      <c r="K618" s="24"/>
    </row>
    <row r="619" spans="1:27" x14ac:dyDescent="0.25">
      <c r="B619" t="s">
        <v>335</v>
      </c>
      <c r="C619" t="s">
        <v>130</v>
      </c>
      <c r="D619" t="s">
        <v>336</v>
      </c>
      <c r="E619" s="21">
        <v>0.5</v>
      </c>
      <c r="F619" t="s">
        <v>132</v>
      </c>
      <c r="G619" t="s">
        <v>133</v>
      </c>
      <c r="H619" s="22">
        <v>24.28</v>
      </c>
      <c r="I619" t="s">
        <v>134</v>
      </c>
      <c r="J619" s="23">
        <f>ROUND(E619/I615* H619,5)</f>
        <v>12.14</v>
      </c>
      <c r="K619" s="24"/>
    </row>
    <row r="620" spans="1:27" x14ac:dyDescent="0.25">
      <c r="B620" t="s">
        <v>333</v>
      </c>
      <c r="C620" t="s">
        <v>130</v>
      </c>
      <c r="D620" t="s">
        <v>334</v>
      </c>
      <c r="E620" s="21">
        <v>0.35</v>
      </c>
      <c r="F620" t="s">
        <v>132</v>
      </c>
      <c r="G620" t="s">
        <v>133</v>
      </c>
      <c r="H620" s="22">
        <v>21.33</v>
      </c>
      <c r="I620" t="s">
        <v>134</v>
      </c>
      <c r="J620" s="23">
        <f>ROUND(E620/I615* H620,5)</f>
        <v>7.4654999999999996</v>
      </c>
      <c r="K620" s="24"/>
    </row>
    <row r="621" spans="1:27" x14ac:dyDescent="0.25">
      <c r="D621" s="25" t="s">
        <v>135</v>
      </c>
      <c r="E621" s="24"/>
      <c r="H621" s="24"/>
      <c r="K621" s="22">
        <f>SUM(J617:J620)</f>
        <v>60.2455</v>
      </c>
    </row>
    <row r="622" spans="1:27" x14ac:dyDescent="0.25">
      <c r="B622" s="14" t="s">
        <v>140</v>
      </c>
      <c r="E622" s="24"/>
      <c r="H622" s="24"/>
      <c r="K622" s="24"/>
    </row>
    <row r="623" spans="1:27" x14ac:dyDescent="0.25">
      <c r="B623" t="s">
        <v>389</v>
      </c>
      <c r="C623" t="s">
        <v>24</v>
      </c>
      <c r="D623" t="s">
        <v>390</v>
      </c>
      <c r="E623" s="21">
        <v>1</v>
      </c>
      <c r="G623" t="s">
        <v>133</v>
      </c>
      <c r="H623" s="22">
        <v>16.5</v>
      </c>
      <c r="I623" t="s">
        <v>134</v>
      </c>
      <c r="J623" s="23">
        <f>ROUND(E623* H623,5)</f>
        <v>16.5</v>
      </c>
      <c r="K623" s="24"/>
    </row>
    <row r="624" spans="1:27" x14ac:dyDescent="0.25">
      <c r="D624" s="25" t="s">
        <v>150</v>
      </c>
      <c r="E624" s="24"/>
      <c r="H624" s="24"/>
      <c r="K624" s="22">
        <f>SUM(J623:J623)</f>
        <v>16.5</v>
      </c>
    </row>
    <row r="625" spans="1:27" x14ac:dyDescent="0.25">
      <c r="E625" s="24"/>
      <c r="H625" s="24"/>
      <c r="K625" s="24"/>
    </row>
    <row r="626" spans="1:27" x14ac:dyDescent="0.25">
      <c r="D626" s="25" t="s">
        <v>152</v>
      </c>
      <c r="E626" s="24"/>
      <c r="H626" s="24">
        <v>2.5</v>
      </c>
      <c r="I626" t="s">
        <v>153</v>
      </c>
      <c r="J626">
        <f>ROUND(H626/100*K621,5)</f>
        <v>1.50614</v>
      </c>
      <c r="K626" s="24"/>
    </row>
    <row r="627" spans="1:27" x14ac:dyDescent="0.25">
      <c r="D627" s="25" t="s">
        <v>151</v>
      </c>
      <c r="E627" s="24"/>
      <c r="H627" s="24"/>
      <c r="K627" s="26">
        <f>SUM(J616:J626)</f>
        <v>78.251639999999995</v>
      </c>
    </row>
    <row r="628" spans="1:27" x14ac:dyDescent="0.25">
      <c r="D628" s="25" t="s">
        <v>174</v>
      </c>
      <c r="E628" s="24"/>
      <c r="H628" s="24">
        <v>7</v>
      </c>
      <c r="I628" t="s">
        <v>153</v>
      </c>
      <c r="K628" s="22">
        <f>ROUND(H628/100*K627,5)</f>
        <v>5.4776100000000003</v>
      </c>
    </row>
    <row r="629" spans="1:27" x14ac:dyDescent="0.25">
      <c r="D629" s="25" t="s">
        <v>154</v>
      </c>
      <c r="E629" s="24"/>
      <c r="H629" s="24"/>
      <c r="K629" s="26">
        <f>SUM(K627:K628)</f>
        <v>83.729249999999993</v>
      </c>
    </row>
    <row r="631" spans="1:27" ht="45" customHeight="1" x14ac:dyDescent="0.25">
      <c r="A631" s="17" t="s">
        <v>391</v>
      </c>
      <c r="B631" s="17" t="s">
        <v>30</v>
      </c>
      <c r="C631" s="18" t="s">
        <v>24</v>
      </c>
      <c r="D631" s="40" t="s">
        <v>31</v>
      </c>
      <c r="E631" s="41"/>
      <c r="F631" s="41"/>
      <c r="G631" s="18"/>
      <c r="H631" s="19" t="s">
        <v>127</v>
      </c>
      <c r="I631" s="42">
        <v>1</v>
      </c>
      <c r="J631" s="43"/>
      <c r="K631" s="20">
        <f>ROUND(K644,2)</f>
        <v>5.38</v>
      </c>
      <c r="L631" s="18"/>
      <c r="M631" s="18"/>
      <c r="N631" s="18"/>
      <c r="O631" s="18"/>
      <c r="P631" s="18"/>
      <c r="Q631" s="18"/>
      <c r="R631" s="18"/>
      <c r="S631" s="18"/>
      <c r="T631" s="18"/>
      <c r="U631" s="18"/>
      <c r="V631" s="18"/>
      <c r="W631" s="18"/>
      <c r="X631" s="18"/>
      <c r="Y631" s="18"/>
      <c r="Z631" s="18"/>
      <c r="AA631" s="18"/>
    </row>
    <row r="632" spans="1:27" x14ac:dyDescent="0.25">
      <c r="B632" s="14" t="s">
        <v>128</v>
      </c>
    </row>
    <row r="633" spans="1:27" x14ac:dyDescent="0.25">
      <c r="B633" t="s">
        <v>392</v>
      </c>
      <c r="C633" t="s">
        <v>130</v>
      </c>
      <c r="D633" t="s">
        <v>318</v>
      </c>
      <c r="E633" s="21">
        <v>0.1</v>
      </c>
      <c r="F633" t="s">
        <v>132</v>
      </c>
      <c r="G633" t="s">
        <v>133</v>
      </c>
      <c r="H633" s="22">
        <v>27.19</v>
      </c>
      <c r="I633" t="s">
        <v>134</v>
      </c>
      <c r="J633" s="23">
        <f>ROUND(E633/I631* H633,5)</f>
        <v>2.7189999999999999</v>
      </c>
      <c r="K633" s="24"/>
    </row>
    <row r="634" spans="1:27" x14ac:dyDescent="0.25">
      <c r="B634" t="s">
        <v>393</v>
      </c>
      <c r="C634" t="s">
        <v>130</v>
      </c>
      <c r="D634" t="s">
        <v>325</v>
      </c>
      <c r="E634" s="21">
        <v>0.01</v>
      </c>
      <c r="F634" t="s">
        <v>132</v>
      </c>
      <c r="G634" t="s">
        <v>133</v>
      </c>
      <c r="H634" s="22">
        <v>24.14</v>
      </c>
      <c r="I634" t="s">
        <v>134</v>
      </c>
      <c r="J634" s="23">
        <f>ROUND(E634/I631* H634,5)</f>
        <v>0.2414</v>
      </c>
      <c r="K634" s="24"/>
    </row>
    <row r="635" spans="1:27" x14ac:dyDescent="0.25">
      <c r="D635" s="25" t="s">
        <v>135</v>
      </c>
      <c r="E635" s="24"/>
      <c r="H635" s="24"/>
      <c r="K635" s="22">
        <f>SUM(J633:J634)</f>
        <v>2.9603999999999999</v>
      </c>
    </row>
    <row r="636" spans="1:27" x14ac:dyDescent="0.25">
      <c r="B636" s="14" t="s">
        <v>140</v>
      </c>
      <c r="E636" s="24"/>
      <c r="H636" s="24"/>
      <c r="K636" s="24"/>
    </row>
    <row r="637" spans="1:27" x14ac:dyDescent="0.25">
      <c r="B637" t="s">
        <v>394</v>
      </c>
      <c r="C637" t="s">
        <v>64</v>
      </c>
      <c r="D637" t="s">
        <v>395</v>
      </c>
      <c r="E637" s="21">
        <v>0.153</v>
      </c>
      <c r="G637" t="s">
        <v>133</v>
      </c>
      <c r="H637" s="22">
        <v>4.38</v>
      </c>
      <c r="I637" t="s">
        <v>134</v>
      </c>
      <c r="J637" s="23">
        <f>ROUND(E637* H637,5)</f>
        <v>0.67013999999999996</v>
      </c>
      <c r="K637" s="24"/>
    </row>
    <row r="638" spans="1:27" x14ac:dyDescent="0.25">
      <c r="B638" t="s">
        <v>396</v>
      </c>
      <c r="C638" t="s">
        <v>64</v>
      </c>
      <c r="D638" t="s">
        <v>397</v>
      </c>
      <c r="E638" s="21">
        <v>0.39779999999999999</v>
      </c>
      <c r="G638" t="s">
        <v>133</v>
      </c>
      <c r="H638" s="22">
        <v>3.41</v>
      </c>
      <c r="I638" t="s">
        <v>134</v>
      </c>
      <c r="J638" s="23">
        <f>ROUND(E638* H638,5)</f>
        <v>1.3565</v>
      </c>
      <c r="K638" s="24"/>
    </row>
    <row r="639" spans="1:27" x14ac:dyDescent="0.25">
      <c r="D639" s="25" t="s">
        <v>150</v>
      </c>
      <c r="E639" s="24"/>
      <c r="H639" s="24"/>
      <c r="K639" s="22">
        <f>SUM(J637:J638)</f>
        <v>2.02664</v>
      </c>
    </row>
    <row r="640" spans="1:27" x14ac:dyDescent="0.25">
      <c r="E640" s="24"/>
      <c r="H640" s="24"/>
      <c r="K640" s="24"/>
    </row>
    <row r="641" spans="1:27" x14ac:dyDescent="0.25">
      <c r="D641" s="25" t="s">
        <v>152</v>
      </c>
      <c r="E641" s="24"/>
      <c r="H641" s="24">
        <v>1.5</v>
      </c>
      <c r="I641" t="s">
        <v>153</v>
      </c>
      <c r="J641">
        <f>ROUND(H641/100*K635,5)</f>
        <v>4.4409999999999998E-2</v>
      </c>
      <c r="K641" s="24"/>
    </row>
    <row r="642" spans="1:27" x14ac:dyDescent="0.25">
      <c r="D642" s="25" t="s">
        <v>151</v>
      </c>
      <c r="E642" s="24"/>
      <c r="H642" s="24"/>
      <c r="K642" s="26">
        <f>SUM(J632:J641)</f>
        <v>5.0314500000000004</v>
      </c>
    </row>
    <row r="643" spans="1:27" x14ac:dyDescent="0.25">
      <c r="D643" s="25" t="s">
        <v>174</v>
      </c>
      <c r="E643" s="24"/>
      <c r="H643" s="24">
        <v>7</v>
      </c>
      <c r="I643" t="s">
        <v>153</v>
      </c>
      <c r="K643" s="22">
        <f>ROUND(H643/100*K642,5)</f>
        <v>0.35220000000000001</v>
      </c>
    </row>
    <row r="644" spans="1:27" x14ac:dyDescent="0.25">
      <c r="D644" s="25" t="s">
        <v>154</v>
      </c>
      <c r="E644" s="24"/>
      <c r="H644" s="24"/>
      <c r="K644" s="26">
        <f>SUM(K642:K643)</f>
        <v>5.3836500000000003</v>
      </c>
    </row>
    <row r="646" spans="1:27" ht="45" customHeight="1" x14ac:dyDescent="0.25">
      <c r="A646" s="17" t="s">
        <v>398</v>
      </c>
      <c r="B646" s="17" t="s">
        <v>63</v>
      </c>
      <c r="C646" s="18" t="s">
        <v>64</v>
      </c>
      <c r="D646" s="40" t="s">
        <v>65</v>
      </c>
      <c r="E646" s="41"/>
      <c r="F646" s="41"/>
      <c r="G646" s="18"/>
      <c r="H646" s="19" t="s">
        <v>127</v>
      </c>
      <c r="I646" s="42">
        <v>1</v>
      </c>
      <c r="J646" s="43"/>
      <c r="K646" s="20">
        <f>ROUND(K658,2)</f>
        <v>88.55</v>
      </c>
      <c r="L646" s="18"/>
      <c r="M646" s="18"/>
      <c r="N646" s="18"/>
      <c r="O646" s="18"/>
      <c r="P646" s="18"/>
      <c r="Q646" s="18"/>
      <c r="R646" s="18"/>
      <c r="S646" s="18"/>
      <c r="T646" s="18"/>
      <c r="U646" s="18"/>
      <c r="V646" s="18"/>
      <c r="W646" s="18"/>
      <c r="X646" s="18"/>
      <c r="Y646" s="18"/>
      <c r="Z646" s="18"/>
      <c r="AA646" s="18"/>
    </row>
    <row r="647" spans="1:27" x14ac:dyDescent="0.25">
      <c r="B647" s="14" t="s">
        <v>128</v>
      </c>
    </row>
    <row r="648" spans="1:27" x14ac:dyDescent="0.25">
      <c r="B648" t="s">
        <v>254</v>
      </c>
      <c r="C648" t="s">
        <v>130</v>
      </c>
      <c r="D648" t="s">
        <v>255</v>
      </c>
      <c r="E648" s="21">
        <v>0.1</v>
      </c>
      <c r="F648" t="s">
        <v>132</v>
      </c>
      <c r="G648" t="s">
        <v>133</v>
      </c>
      <c r="H648" s="22">
        <v>28.1</v>
      </c>
      <c r="I648" t="s">
        <v>134</v>
      </c>
      <c r="J648" s="23">
        <f>ROUND(E648/I646* H648,5)</f>
        <v>2.81</v>
      </c>
      <c r="K648" s="24"/>
    </row>
    <row r="649" spans="1:27" x14ac:dyDescent="0.25">
      <c r="B649" t="s">
        <v>256</v>
      </c>
      <c r="C649" t="s">
        <v>130</v>
      </c>
      <c r="D649" t="s">
        <v>257</v>
      </c>
      <c r="E649" s="21">
        <v>0.1</v>
      </c>
      <c r="F649" t="s">
        <v>132</v>
      </c>
      <c r="G649" t="s">
        <v>133</v>
      </c>
      <c r="H649" s="22">
        <v>24.1</v>
      </c>
      <c r="I649" t="s">
        <v>134</v>
      </c>
      <c r="J649" s="23">
        <f>ROUND(E649/I646* H649,5)</f>
        <v>2.41</v>
      </c>
      <c r="K649" s="24"/>
    </row>
    <row r="650" spans="1:27" x14ac:dyDescent="0.25">
      <c r="D650" s="25" t="s">
        <v>135</v>
      </c>
      <c r="E650" s="24"/>
      <c r="H650" s="24"/>
      <c r="K650" s="22">
        <f>SUM(J648:J649)</f>
        <v>5.2200000000000006</v>
      </c>
    </row>
    <row r="651" spans="1:27" x14ac:dyDescent="0.25">
      <c r="B651" s="14" t="s">
        <v>140</v>
      </c>
      <c r="E651" s="24"/>
      <c r="H651" s="24"/>
      <c r="K651" s="24"/>
    </row>
    <row r="652" spans="1:27" x14ac:dyDescent="0.25">
      <c r="B652" t="s">
        <v>399</v>
      </c>
      <c r="C652" t="s">
        <v>64</v>
      </c>
      <c r="D652" t="s">
        <v>400</v>
      </c>
      <c r="E652" s="21">
        <v>1</v>
      </c>
      <c r="G652" t="s">
        <v>133</v>
      </c>
      <c r="H652" s="22">
        <v>77.459999999999994</v>
      </c>
      <c r="I652" t="s">
        <v>134</v>
      </c>
      <c r="J652" s="23">
        <f>ROUND(E652* H652,5)</f>
        <v>77.459999999999994</v>
      </c>
      <c r="K652" s="24"/>
    </row>
    <row r="653" spans="1:27" x14ac:dyDescent="0.25">
      <c r="D653" s="25" t="s">
        <v>150</v>
      </c>
      <c r="E653" s="24"/>
      <c r="H653" s="24"/>
      <c r="K653" s="22">
        <f>SUM(J652:J652)</f>
        <v>77.459999999999994</v>
      </c>
    </row>
    <row r="654" spans="1:27" x14ac:dyDescent="0.25">
      <c r="E654" s="24"/>
      <c r="H654" s="24"/>
      <c r="K654" s="24"/>
    </row>
    <row r="655" spans="1:27" x14ac:dyDescent="0.25">
      <c r="D655" s="25" t="s">
        <v>152</v>
      </c>
      <c r="E655" s="24"/>
      <c r="H655" s="24">
        <v>1.5</v>
      </c>
      <c r="I655" t="s">
        <v>153</v>
      </c>
      <c r="J655">
        <f>ROUND(H655/100*K650,5)</f>
        <v>7.8299999999999995E-2</v>
      </c>
      <c r="K655" s="24"/>
    </row>
    <row r="656" spans="1:27" x14ac:dyDescent="0.25">
      <c r="D656" s="25" t="s">
        <v>151</v>
      </c>
      <c r="E656" s="24"/>
      <c r="H656" s="24"/>
      <c r="K656" s="26">
        <f>SUM(J647:J655)</f>
        <v>82.758299999999991</v>
      </c>
    </row>
    <row r="657" spans="1:27" x14ac:dyDescent="0.25">
      <c r="D657" s="25" t="s">
        <v>174</v>
      </c>
      <c r="E657" s="24"/>
      <c r="H657" s="24">
        <v>7</v>
      </c>
      <c r="I657" t="s">
        <v>153</v>
      </c>
      <c r="K657" s="22">
        <f>ROUND(H657/100*K656,5)</f>
        <v>5.7930799999999998</v>
      </c>
    </row>
    <row r="658" spans="1:27" x14ac:dyDescent="0.25">
      <c r="D658" s="25" t="s">
        <v>154</v>
      </c>
      <c r="E658" s="24"/>
      <c r="H658" s="24"/>
      <c r="K658" s="26">
        <f>SUM(K656:K657)</f>
        <v>88.551379999999995</v>
      </c>
    </row>
    <row r="660" spans="1:27" ht="45" customHeight="1" x14ac:dyDescent="0.25">
      <c r="A660" s="17" t="s">
        <v>401</v>
      </c>
      <c r="B660" s="17" t="s">
        <v>66</v>
      </c>
      <c r="C660" s="18" t="s">
        <v>19</v>
      </c>
      <c r="D660" s="40" t="s">
        <v>67</v>
      </c>
      <c r="E660" s="41"/>
      <c r="F660" s="41"/>
      <c r="G660" s="18"/>
      <c r="H660" s="19" t="s">
        <v>127</v>
      </c>
      <c r="I660" s="42">
        <v>1</v>
      </c>
      <c r="J660" s="43"/>
      <c r="K660" s="20">
        <f>ROUND(K672,2)</f>
        <v>17.66</v>
      </c>
      <c r="L660" s="18"/>
      <c r="M660" s="18"/>
      <c r="N660" s="18"/>
      <c r="O660" s="18"/>
      <c r="P660" s="18"/>
      <c r="Q660" s="18"/>
      <c r="R660" s="18"/>
      <c r="S660" s="18"/>
      <c r="T660" s="18"/>
      <c r="U660" s="18"/>
      <c r="V660" s="18"/>
      <c r="W660" s="18"/>
      <c r="X660" s="18"/>
      <c r="Y660" s="18"/>
      <c r="Z660" s="18"/>
      <c r="AA660" s="18"/>
    </row>
    <row r="661" spans="1:27" x14ac:dyDescent="0.25">
      <c r="B661" s="14" t="s">
        <v>128</v>
      </c>
    </row>
    <row r="662" spans="1:27" x14ac:dyDescent="0.25">
      <c r="B662" t="s">
        <v>243</v>
      </c>
      <c r="C662" t="s">
        <v>130</v>
      </c>
      <c r="D662" t="s">
        <v>244</v>
      </c>
      <c r="E662" s="21">
        <v>0.115</v>
      </c>
      <c r="F662" t="s">
        <v>132</v>
      </c>
      <c r="G662" t="s">
        <v>133</v>
      </c>
      <c r="H662" s="22">
        <v>28.1</v>
      </c>
      <c r="I662" t="s">
        <v>134</v>
      </c>
      <c r="J662" s="23">
        <f>ROUND(E662/I660* H662,5)</f>
        <v>3.2315</v>
      </c>
      <c r="K662" s="24"/>
    </row>
    <row r="663" spans="1:27" x14ac:dyDescent="0.25">
      <c r="B663" t="s">
        <v>241</v>
      </c>
      <c r="C663" t="s">
        <v>130</v>
      </c>
      <c r="D663" t="s">
        <v>242</v>
      </c>
      <c r="E663" s="21">
        <v>0.115</v>
      </c>
      <c r="F663" t="s">
        <v>132</v>
      </c>
      <c r="G663" t="s">
        <v>133</v>
      </c>
      <c r="H663" s="22">
        <v>24.1</v>
      </c>
      <c r="I663" t="s">
        <v>134</v>
      </c>
      <c r="J663" s="23">
        <f>ROUND(E663/I660* H663,5)</f>
        <v>2.7715000000000001</v>
      </c>
      <c r="K663" s="24"/>
    </row>
    <row r="664" spans="1:27" x14ac:dyDescent="0.25">
      <c r="D664" s="25" t="s">
        <v>135</v>
      </c>
      <c r="E664" s="24"/>
      <c r="H664" s="24"/>
      <c r="K664" s="22">
        <f>SUM(J662:J663)</f>
        <v>6.0030000000000001</v>
      </c>
    </row>
    <row r="665" spans="1:27" x14ac:dyDescent="0.25">
      <c r="B665" s="14" t="s">
        <v>140</v>
      </c>
      <c r="E665" s="24"/>
      <c r="H665" s="24"/>
      <c r="K665" s="24"/>
    </row>
    <row r="666" spans="1:27" x14ac:dyDescent="0.25">
      <c r="B666" t="s">
        <v>402</v>
      </c>
      <c r="C666" t="s">
        <v>19</v>
      </c>
      <c r="D666" t="s">
        <v>403</v>
      </c>
      <c r="E666" s="21">
        <v>1</v>
      </c>
      <c r="G666" t="s">
        <v>133</v>
      </c>
      <c r="H666" s="22">
        <v>10.41</v>
      </c>
      <c r="I666" t="s">
        <v>134</v>
      </c>
      <c r="J666" s="23">
        <f>ROUND(E666* H666,5)</f>
        <v>10.41</v>
      </c>
      <c r="K666" s="24"/>
    </row>
    <row r="667" spans="1:27" x14ac:dyDescent="0.25">
      <c r="D667" s="25" t="s">
        <v>150</v>
      </c>
      <c r="E667" s="24"/>
      <c r="H667" s="24"/>
      <c r="K667" s="22">
        <f>SUM(J666:J666)</f>
        <v>10.41</v>
      </c>
    </row>
    <row r="668" spans="1:27" x14ac:dyDescent="0.25">
      <c r="E668" s="24"/>
      <c r="H668" s="24"/>
      <c r="K668" s="24"/>
    </row>
    <row r="669" spans="1:27" x14ac:dyDescent="0.25">
      <c r="D669" s="25" t="s">
        <v>152</v>
      </c>
      <c r="E669" s="24"/>
      <c r="H669" s="24">
        <v>1.5</v>
      </c>
      <c r="I669" t="s">
        <v>153</v>
      </c>
      <c r="J669">
        <f>ROUND(H669/100*K664,5)</f>
        <v>9.0050000000000005E-2</v>
      </c>
      <c r="K669" s="24"/>
    </row>
    <row r="670" spans="1:27" x14ac:dyDescent="0.25">
      <c r="D670" s="25" t="s">
        <v>151</v>
      </c>
      <c r="E670" s="24"/>
      <c r="H670" s="24"/>
      <c r="K670" s="26">
        <f>SUM(J661:J669)</f>
        <v>16.503050000000002</v>
      </c>
    </row>
    <row r="671" spans="1:27" x14ac:dyDescent="0.25">
      <c r="D671" s="25" t="s">
        <v>174</v>
      </c>
      <c r="E671" s="24"/>
      <c r="H671" s="24">
        <v>7</v>
      </c>
      <c r="I671" t="s">
        <v>153</v>
      </c>
      <c r="K671" s="22">
        <f>ROUND(H671/100*K670,5)</f>
        <v>1.1552100000000001</v>
      </c>
    </row>
    <row r="672" spans="1:27" x14ac:dyDescent="0.25">
      <c r="D672" s="25" t="s">
        <v>154</v>
      </c>
      <c r="E672" s="24"/>
      <c r="H672" s="24"/>
      <c r="K672" s="26">
        <f>SUM(K670:K671)</f>
        <v>17.658260000000002</v>
      </c>
    </row>
    <row r="674" spans="1:27" ht="45" customHeight="1" x14ac:dyDescent="0.25">
      <c r="A674" s="17" t="s">
        <v>404</v>
      </c>
      <c r="B674" s="17" t="s">
        <v>68</v>
      </c>
      <c r="C674" s="18" t="s">
        <v>19</v>
      </c>
      <c r="D674" s="40" t="s">
        <v>69</v>
      </c>
      <c r="E674" s="41"/>
      <c r="F674" s="41"/>
      <c r="G674" s="18"/>
      <c r="H674" s="19" t="s">
        <v>127</v>
      </c>
      <c r="I674" s="42">
        <v>1</v>
      </c>
      <c r="J674" s="43"/>
      <c r="K674" s="20">
        <f>ROUND(K686,2)</f>
        <v>12.87</v>
      </c>
      <c r="L674" s="18"/>
      <c r="M674" s="18"/>
      <c r="N674" s="18"/>
      <c r="O674" s="18"/>
      <c r="P674" s="18"/>
      <c r="Q674" s="18"/>
      <c r="R674" s="18"/>
      <c r="S674" s="18"/>
      <c r="T674" s="18"/>
      <c r="U674" s="18"/>
      <c r="V674" s="18"/>
      <c r="W674" s="18"/>
      <c r="X674" s="18"/>
      <c r="Y674" s="18"/>
      <c r="Z674" s="18"/>
      <c r="AA674" s="18"/>
    </row>
    <row r="675" spans="1:27" x14ac:dyDescent="0.25">
      <c r="B675" s="14" t="s">
        <v>128</v>
      </c>
    </row>
    <row r="676" spans="1:27" x14ac:dyDescent="0.25">
      <c r="B676" t="s">
        <v>241</v>
      </c>
      <c r="C676" t="s">
        <v>130</v>
      </c>
      <c r="D676" t="s">
        <v>242</v>
      </c>
      <c r="E676" s="21">
        <v>0.09</v>
      </c>
      <c r="F676" t="s">
        <v>132</v>
      </c>
      <c r="G676" t="s">
        <v>133</v>
      </c>
      <c r="H676" s="22">
        <v>24.1</v>
      </c>
      <c r="I676" t="s">
        <v>134</v>
      </c>
      <c r="J676" s="23">
        <f>ROUND(E676/I674* H676,5)</f>
        <v>2.169</v>
      </c>
      <c r="K676" s="24"/>
    </row>
    <row r="677" spans="1:27" x14ac:dyDescent="0.25">
      <c r="B677" t="s">
        <v>243</v>
      </c>
      <c r="C677" t="s">
        <v>130</v>
      </c>
      <c r="D677" t="s">
        <v>244</v>
      </c>
      <c r="E677" s="21">
        <v>0.09</v>
      </c>
      <c r="F677" t="s">
        <v>132</v>
      </c>
      <c r="G677" t="s">
        <v>133</v>
      </c>
      <c r="H677" s="22">
        <v>28.1</v>
      </c>
      <c r="I677" t="s">
        <v>134</v>
      </c>
      <c r="J677" s="23">
        <f>ROUND(E677/I674* H677,5)</f>
        <v>2.5289999999999999</v>
      </c>
      <c r="K677" s="24"/>
    </row>
    <row r="678" spans="1:27" x14ac:dyDescent="0.25">
      <c r="D678" s="25" t="s">
        <v>135</v>
      </c>
      <c r="E678" s="24"/>
      <c r="H678" s="24"/>
      <c r="K678" s="22">
        <f>SUM(J676:J677)</f>
        <v>4.6980000000000004</v>
      </c>
    </row>
    <row r="679" spans="1:27" x14ac:dyDescent="0.25">
      <c r="B679" s="14" t="s">
        <v>140</v>
      </c>
      <c r="E679" s="24"/>
      <c r="H679" s="24"/>
      <c r="K679" s="24"/>
    </row>
    <row r="680" spans="1:27" x14ac:dyDescent="0.25">
      <c r="B680" t="s">
        <v>405</v>
      </c>
      <c r="C680" t="s">
        <v>19</v>
      </c>
      <c r="D680" t="s">
        <v>406</v>
      </c>
      <c r="E680" s="21">
        <v>1</v>
      </c>
      <c r="G680" t="s">
        <v>133</v>
      </c>
      <c r="H680" s="22">
        <v>7.26</v>
      </c>
      <c r="I680" t="s">
        <v>134</v>
      </c>
      <c r="J680" s="23">
        <f>ROUND(E680* H680,5)</f>
        <v>7.26</v>
      </c>
      <c r="K680" s="24"/>
    </row>
    <row r="681" spans="1:27" x14ac:dyDescent="0.25">
      <c r="D681" s="25" t="s">
        <v>150</v>
      </c>
      <c r="E681" s="24"/>
      <c r="H681" s="24"/>
      <c r="K681" s="22">
        <f>SUM(J680:J680)</f>
        <v>7.26</v>
      </c>
    </row>
    <row r="682" spans="1:27" x14ac:dyDescent="0.25">
      <c r="E682" s="24"/>
      <c r="H682" s="24"/>
      <c r="K682" s="24"/>
    </row>
    <row r="683" spans="1:27" x14ac:dyDescent="0.25">
      <c r="D683" s="25" t="s">
        <v>152</v>
      </c>
      <c r="E683" s="24"/>
      <c r="H683" s="24">
        <v>1.5</v>
      </c>
      <c r="I683" t="s">
        <v>153</v>
      </c>
      <c r="J683">
        <f>ROUND(H683/100*K678,5)</f>
        <v>7.0470000000000005E-2</v>
      </c>
      <c r="K683" s="24"/>
    </row>
    <row r="684" spans="1:27" x14ac:dyDescent="0.25">
      <c r="D684" s="25" t="s">
        <v>151</v>
      </c>
      <c r="E684" s="24"/>
      <c r="H684" s="24"/>
      <c r="K684" s="26">
        <f>SUM(J675:J683)</f>
        <v>12.02847</v>
      </c>
    </row>
    <row r="685" spans="1:27" x14ac:dyDescent="0.25">
      <c r="D685" s="25" t="s">
        <v>174</v>
      </c>
      <c r="E685" s="24"/>
      <c r="H685" s="24">
        <v>7</v>
      </c>
      <c r="I685" t="s">
        <v>153</v>
      </c>
      <c r="K685" s="22">
        <f>ROUND(H685/100*K684,5)</f>
        <v>0.84199000000000002</v>
      </c>
    </row>
    <row r="686" spans="1:27" x14ac:dyDescent="0.25">
      <c r="D686" s="25" t="s">
        <v>154</v>
      </c>
      <c r="E686" s="24"/>
      <c r="H686" s="24"/>
      <c r="K686" s="26">
        <f>SUM(K684:K685)</f>
        <v>12.870460000000001</v>
      </c>
    </row>
    <row r="688" spans="1:27" ht="45" customHeight="1" x14ac:dyDescent="0.25">
      <c r="A688" s="17" t="s">
        <v>407</v>
      </c>
      <c r="B688" s="17" t="s">
        <v>94</v>
      </c>
      <c r="C688" s="18" t="s">
        <v>19</v>
      </c>
      <c r="D688" s="40" t="s">
        <v>95</v>
      </c>
      <c r="E688" s="41"/>
      <c r="F688" s="41"/>
      <c r="G688" s="18"/>
      <c r="H688" s="19" t="s">
        <v>127</v>
      </c>
      <c r="I688" s="42">
        <v>1</v>
      </c>
      <c r="J688" s="43"/>
      <c r="K688" s="20">
        <f>ROUND(K702,2)</f>
        <v>16.59</v>
      </c>
      <c r="L688" s="18"/>
      <c r="M688" s="18"/>
      <c r="N688" s="18"/>
      <c r="O688" s="18"/>
      <c r="P688" s="18"/>
      <c r="Q688" s="18"/>
      <c r="R688" s="18"/>
      <c r="S688" s="18"/>
      <c r="T688" s="18"/>
      <c r="U688" s="18"/>
      <c r="V688" s="18"/>
      <c r="W688" s="18"/>
      <c r="X688" s="18"/>
      <c r="Y688" s="18"/>
      <c r="Z688" s="18"/>
      <c r="AA688" s="18"/>
    </row>
    <row r="689" spans="1:27" x14ac:dyDescent="0.25">
      <c r="B689" s="14" t="s">
        <v>128</v>
      </c>
    </row>
    <row r="690" spans="1:27" x14ac:dyDescent="0.25">
      <c r="B690" t="s">
        <v>243</v>
      </c>
      <c r="C690" t="s">
        <v>130</v>
      </c>
      <c r="D690" t="s">
        <v>244</v>
      </c>
      <c r="E690" s="21">
        <v>0.4</v>
      </c>
      <c r="F690" t="s">
        <v>132</v>
      </c>
      <c r="G690" t="s">
        <v>133</v>
      </c>
      <c r="H690" s="22">
        <v>28.1</v>
      </c>
      <c r="I690" t="s">
        <v>134</v>
      </c>
      <c r="J690" s="23">
        <f>ROUND(E690/I688* H690,5)</f>
        <v>11.24</v>
      </c>
      <c r="K690" s="24"/>
    </row>
    <row r="691" spans="1:27" x14ac:dyDescent="0.25">
      <c r="B691" t="s">
        <v>241</v>
      </c>
      <c r="C691" t="s">
        <v>130</v>
      </c>
      <c r="D691" t="s">
        <v>242</v>
      </c>
      <c r="E691" s="21">
        <v>0.04</v>
      </c>
      <c r="F691" t="s">
        <v>132</v>
      </c>
      <c r="G691" t="s">
        <v>133</v>
      </c>
      <c r="H691" s="22">
        <v>24.1</v>
      </c>
      <c r="I691" t="s">
        <v>134</v>
      </c>
      <c r="J691" s="23">
        <f>ROUND(E691/I688* H691,5)</f>
        <v>0.96399999999999997</v>
      </c>
      <c r="K691" s="24"/>
    </row>
    <row r="692" spans="1:27" x14ac:dyDescent="0.25">
      <c r="D692" s="25" t="s">
        <v>135</v>
      </c>
      <c r="E692" s="24"/>
      <c r="H692" s="24"/>
      <c r="K692" s="22">
        <f>SUM(J690:J691)</f>
        <v>12.204000000000001</v>
      </c>
    </row>
    <row r="693" spans="1:27" x14ac:dyDescent="0.25">
      <c r="B693" s="14" t="s">
        <v>140</v>
      </c>
      <c r="E693" s="24"/>
      <c r="H693" s="24"/>
      <c r="K693" s="24"/>
    </row>
    <row r="694" spans="1:27" x14ac:dyDescent="0.25">
      <c r="B694" t="s">
        <v>408</v>
      </c>
      <c r="C694" t="s">
        <v>13</v>
      </c>
      <c r="D694" t="s">
        <v>409</v>
      </c>
      <c r="E694" s="21">
        <v>0.7</v>
      </c>
      <c r="G694" t="s">
        <v>133</v>
      </c>
      <c r="H694" s="22">
        <v>0.4</v>
      </c>
      <c r="I694" t="s">
        <v>134</v>
      </c>
      <c r="J694" s="23">
        <f>ROUND(E694* H694,5)</f>
        <v>0.28000000000000003</v>
      </c>
      <c r="K694" s="24"/>
    </row>
    <row r="695" spans="1:27" x14ac:dyDescent="0.25">
      <c r="B695" t="s">
        <v>410</v>
      </c>
      <c r="C695" t="s">
        <v>19</v>
      </c>
      <c r="D695" t="s">
        <v>411</v>
      </c>
      <c r="E695" s="21">
        <v>1</v>
      </c>
      <c r="G695" t="s">
        <v>133</v>
      </c>
      <c r="H695" s="22">
        <v>2.41</v>
      </c>
      <c r="I695" t="s">
        <v>134</v>
      </c>
      <c r="J695" s="23">
        <f>ROUND(E695* H695,5)</f>
        <v>2.41</v>
      </c>
      <c r="K695" s="24"/>
    </row>
    <row r="696" spans="1:27" x14ac:dyDescent="0.25">
      <c r="B696" t="s">
        <v>412</v>
      </c>
      <c r="C696" t="s">
        <v>13</v>
      </c>
      <c r="D696" t="s">
        <v>413</v>
      </c>
      <c r="E696" s="21">
        <v>0.15</v>
      </c>
      <c r="G696" t="s">
        <v>133</v>
      </c>
      <c r="H696" s="22">
        <v>2.82</v>
      </c>
      <c r="I696" t="s">
        <v>134</v>
      </c>
      <c r="J696" s="23">
        <f>ROUND(E696* H696,5)</f>
        <v>0.42299999999999999</v>
      </c>
      <c r="K696" s="24"/>
    </row>
    <row r="697" spans="1:27" x14ac:dyDescent="0.25">
      <c r="D697" s="25" t="s">
        <v>150</v>
      </c>
      <c r="E697" s="24"/>
      <c r="H697" s="24"/>
      <c r="K697" s="22">
        <f>SUM(J694:J696)</f>
        <v>3.1130000000000004</v>
      </c>
    </row>
    <row r="698" spans="1:27" x14ac:dyDescent="0.25">
      <c r="E698" s="24"/>
      <c r="H698" s="24"/>
      <c r="K698" s="24"/>
    </row>
    <row r="699" spans="1:27" x14ac:dyDescent="0.25">
      <c r="D699" s="25" t="s">
        <v>152</v>
      </c>
      <c r="E699" s="24"/>
      <c r="H699" s="24">
        <v>1.5</v>
      </c>
      <c r="I699" t="s">
        <v>153</v>
      </c>
      <c r="J699">
        <f>ROUND(H699/100*K692,5)</f>
        <v>0.18306</v>
      </c>
      <c r="K699" s="24"/>
    </row>
    <row r="700" spans="1:27" x14ac:dyDescent="0.25">
      <c r="D700" s="25" t="s">
        <v>151</v>
      </c>
      <c r="E700" s="24"/>
      <c r="H700" s="24"/>
      <c r="K700" s="26">
        <f>SUM(J689:J699)</f>
        <v>15.50006</v>
      </c>
    </row>
    <row r="701" spans="1:27" x14ac:dyDescent="0.25">
      <c r="D701" s="25" t="s">
        <v>174</v>
      </c>
      <c r="E701" s="24"/>
      <c r="H701" s="24">
        <v>7</v>
      </c>
      <c r="I701" t="s">
        <v>153</v>
      </c>
      <c r="K701" s="22">
        <f>ROUND(H701/100*K700,5)</f>
        <v>1.085</v>
      </c>
    </row>
    <row r="702" spans="1:27" x14ac:dyDescent="0.25">
      <c r="D702" s="25" t="s">
        <v>154</v>
      </c>
      <c r="E702" s="24"/>
      <c r="H702" s="24"/>
      <c r="K702" s="26">
        <f>SUM(K700:K701)</f>
        <v>16.585059999999999</v>
      </c>
    </row>
    <row r="704" spans="1:27" ht="45" customHeight="1" x14ac:dyDescent="0.25">
      <c r="A704" s="17" t="s">
        <v>414</v>
      </c>
      <c r="B704" s="17" t="s">
        <v>85</v>
      </c>
      <c r="C704" s="18" t="s">
        <v>13</v>
      </c>
      <c r="D704" s="40" t="s">
        <v>86</v>
      </c>
      <c r="E704" s="41"/>
      <c r="F704" s="41"/>
      <c r="G704" s="18"/>
      <c r="H704" s="19" t="s">
        <v>127</v>
      </c>
      <c r="I704" s="42">
        <v>1</v>
      </c>
      <c r="J704" s="43"/>
      <c r="K704" s="20">
        <f>ROUND(K717,2)</f>
        <v>59.35</v>
      </c>
      <c r="L704" s="18"/>
      <c r="M704" s="18"/>
      <c r="N704" s="18"/>
      <c r="O704" s="18"/>
      <c r="P704" s="18"/>
      <c r="Q704" s="18"/>
      <c r="R704" s="18"/>
      <c r="S704" s="18"/>
      <c r="T704" s="18"/>
      <c r="U704" s="18"/>
      <c r="V704" s="18"/>
      <c r="W704" s="18"/>
      <c r="X704" s="18"/>
      <c r="Y704" s="18"/>
      <c r="Z704" s="18"/>
      <c r="AA704" s="18"/>
    </row>
    <row r="705" spans="1:27" x14ac:dyDescent="0.25">
      <c r="B705" s="14" t="s">
        <v>128</v>
      </c>
    </row>
    <row r="706" spans="1:27" x14ac:dyDescent="0.25">
      <c r="B706" t="s">
        <v>415</v>
      </c>
      <c r="C706" t="s">
        <v>130</v>
      </c>
      <c r="D706" t="s">
        <v>309</v>
      </c>
      <c r="E706" s="21">
        <v>2.5000000000000001E-2</v>
      </c>
      <c r="F706" t="s">
        <v>132</v>
      </c>
      <c r="G706" t="s">
        <v>133</v>
      </c>
      <c r="H706" s="22">
        <v>24.1</v>
      </c>
      <c r="I706" t="s">
        <v>134</v>
      </c>
      <c r="J706" s="23">
        <f>ROUND(E706/I704* H706,5)</f>
        <v>0.60250000000000004</v>
      </c>
      <c r="K706" s="24"/>
    </row>
    <row r="707" spans="1:27" x14ac:dyDescent="0.25">
      <c r="B707" t="s">
        <v>416</v>
      </c>
      <c r="C707" t="s">
        <v>130</v>
      </c>
      <c r="D707" t="s">
        <v>311</v>
      </c>
      <c r="E707" s="21">
        <v>2.5000000000000001E-2</v>
      </c>
      <c r="F707" t="s">
        <v>132</v>
      </c>
      <c r="G707" t="s">
        <v>133</v>
      </c>
      <c r="H707" s="22">
        <v>28.1</v>
      </c>
      <c r="I707" t="s">
        <v>134</v>
      </c>
      <c r="J707" s="23">
        <f>ROUND(E707/I704* H707,5)</f>
        <v>0.70250000000000001</v>
      </c>
      <c r="K707" s="24"/>
    </row>
    <row r="708" spans="1:27" x14ac:dyDescent="0.25">
      <c r="D708" s="25" t="s">
        <v>135</v>
      </c>
      <c r="E708" s="24"/>
      <c r="H708" s="24"/>
      <c r="K708" s="22">
        <f>SUM(J706:J707)</f>
        <v>1.3050000000000002</v>
      </c>
    </row>
    <row r="709" spans="1:27" x14ac:dyDescent="0.25">
      <c r="B709" s="14" t="s">
        <v>140</v>
      </c>
      <c r="E709" s="24"/>
      <c r="H709" s="24"/>
      <c r="K709" s="24"/>
    </row>
    <row r="710" spans="1:27" x14ac:dyDescent="0.25">
      <c r="B710" t="s">
        <v>417</v>
      </c>
      <c r="C710" t="s">
        <v>13</v>
      </c>
      <c r="D710" t="s">
        <v>418</v>
      </c>
      <c r="E710" s="21">
        <v>1</v>
      </c>
      <c r="G710" t="s">
        <v>133</v>
      </c>
      <c r="H710" s="22">
        <v>1.44</v>
      </c>
      <c r="I710" t="s">
        <v>134</v>
      </c>
      <c r="J710" s="23">
        <f>ROUND(E710* H710,5)</f>
        <v>1.44</v>
      </c>
      <c r="K710" s="24"/>
    </row>
    <row r="711" spans="1:27" x14ac:dyDescent="0.25">
      <c r="B711" t="s">
        <v>419</v>
      </c>
      <c r="C711" t="s">
        <v>13</v>
      </c>
      <c r="D711" t="s">
        <v>420</v>
      </c>
      <c r="E711" s="21">
        <v>1</v>
      </c>
      <c r="G711" t="s">
        <v>133</v>
      </c>
      <c r="H711" s="22">
        <v>52.7</v>
      </c>
      <c r="I711" t="s">
        <v>134</v>
      </c>
      <c r="J711" s="23">
        <f>ROUND(E711* H711,5)</f>
        <v>52.7</v>
      </c>
      <c r="K711" s="24"/>
    </row>
    <row r="712" spans="1:27" x14ac:dyDescent="0.25">
      <c r="D712" s="25" t="s">
        <v>150</v>
      </c>
      <c r="E712" s="24"/>
      <c r="H712" s="24"/>
      <c r="K712" s="22">
        <f>SUM(J710:J711)</f>
        <v>54.14</v>
      </c>
    </row>
    <row r="713" spans="1:27" x14ac:dyDescent="0.25">
      <c r="E713" s="24"/>
      <c r="H713" s="24"/>
      <c r="K713" s="24"/>
    </row>
    <row r="714" spans="1:27" x14ac:dyDescent="0.25">
      <c r="D714" s="25" t="s">
        <v>152</v>
      </c>
      <c r="E714" s="24"/>
      <c r="H714" s="24">
        <v>1.5</v>
      </c>
      <c r="I714" t="s">
        <v>153</v>
      </c>
      <c r="J714">
        <f>ROUND(H714/100*K708,5)</f>
        <v>1.958E-2</v>
      </c>
      <c r="K714" s="24"/>
    </row>
    <row r="715" spans="1:27" x14ac:dyDescent="0.25">
      <c r="D715" s="25" t="s">
        <v>151</v>
      </c>
      <c r="E715" s="24"/>
      <c r="H715" s="24"/>
      <c r="K715" s="26">
        <f>SUM(J705:J714)</f>
        <v>55.464579999999998</v>
      </c>
    </row>
    <row r="716" spans="1:27" x14ac:dyDescent="0.25">
      <c r="D716" s="25" t="s">
        <v>174</v>
      </c>
      <c r="E716" s="24"/>
      <c r="H716" s="24">
        <v>7</v>
      </c>
      <c r="I716" t="s">
        <v>153</v>
      </c>
      <c r="K716" s="22">
        <f>ROUND(H716/100*K715,5)</f>
        <v>3.88252</v>
      </c>
    </row>
    <row r="717" spans="1:27" x14ac:dyDescent="0.25">
      <c r="D717" s="25" t="s">
        <v>154</v>
      </c>
      <c r="E717" s="24"/>
      <c r="H717" s="24"/>
      <c r="K717" s="26">
        <f>SUM(K715:K716)</f>
        <v>59.347099999999998</v>
      </c>
    </row>
    <row r="719" spans="1:27" ht="45" customHeight="1" x14ac:dyDescent="0.25">
      <c r="A719" s="17" t="s">
        <v>421</v>
      </c>
      <c r="B719" s="17" t="s">
        <v>81</v>
      </c>
      <c r="C719" s="18" t="s">
        <v>19</v>
      </c>
      <c r="D719" s="40" t="s">
        <v>82</v>
      </c>
      <c r="E719" s="41"/>
      <c r="F719" s="41"/>
      <c r="G719" s="18"/>
      <c r="H719" s="19" t="s">
        <v>127</v>
      </c>
      <c r="I719" s="42">
        <v>1</v>
      </c>
      <c r="J719" s="43"/>
      <c r="K719" s="20">
        <f>ROUND(K732,2)</f>
        <v>35.200000000000003</v>
      </c>
      <c r="L719" s="18"/>
      <c r="M719" s="18"/>
      <c r="N719" s="18"/>
      <c r="O719" s="18"/>
      <c r="P719" s="18"/>
      <c r="Q719" s="18"/>
      <c r="R719" s="18"/>
      <c r="S719" s="18"/>
      <c r="T719" s="18"/>
      <c r="U719" s="18"/>
      <c r="V719" s="18"/>
      <c r="W719" s="18"/>
      <c r="X719" s="18"/>
      <c r="Y719" s="18"/>
      <c r="Z719" s="18"/>
      <c r="AA719" s="18"/>
    </row>
    <row r="720" spans="1:27" x14ac:dyDescent="0.25">
      <c r="B720" s="14" t="s">
        <v>128</v>
      </c>
    </row>
    <row r="721" spans="1:27" x14ac:dyDescent="0.25">
      <c r="B721" t="s">
        <v>416</v>
      </c>
      <c r="C721" t="s">
        <v>130</v>
      </c>
      <c r="D721" t="s">
        <v>311</v>
      </c>
      <c r="E721" s="21">
        <v>0.1</v>
      </c>
      <c r="F721" t="s">
        <v>132</v>
      </c>
      <c r="G721" t="s">
        <v>133</v>
      </c>
      <c r="H721" s="22">
        <v>28.1</v>
      </c>
      <c r="I721" t="s">
        <v>134</v>
      </c>
      <c r="J721" s="23">
        <f>ROUND(E721/I719* H721,5)</f>
        <v>2.81</v>
      </c>
      <c r="K721" s="24"/>
    </row>
    <row r="722" spans="1:27" x14ac:dyDescent="0.25">
      <c r="B722" t="s">
        <v>415</v>
      </c>
      <c r="C722" t="s">
        <v>130</v>
      </c>
      <c r="D722" t="s">
        <v>309</v>
      </c>
      <c r="E722" s="21">
        <v>0.05</v>
      </c>
      <c r="F722" t="s">
        <v>132</v>
      </c>
      <c r="G722" t="s">
        <v>133</v>
      </c>
      <c r="H722" s="22">
        <v>24.1</v>
      </c>
      <c r="I722" t="s">
        <v>134</v>
      </c>
      <c r="J722" s="23">
        <f>ROUND(E722/I719* H722,5)</f>
        <v>1.2050000000000001</v>
      </c>
      <c r="K722" s="24"/>
    </row>
    <row r="723" spans="1:27" x14ac:dyDescent="0.25">
      <c r="D723" s="25" t="s">
        <v>135</v>
      </c>
      <c r="E723" s="24"/>
      <c r="H723" s="24"/>
      <c r="K723" s="22">
        <f>SUM(J721:J722)</f>
        <v>4.0150000000000006</v>
      </c>
    </row>
    <row r="724" spans="1:27" x14ac:dyDescent="0.25">
      <c r="B724" s="14" t="s">
        <v>140</v>
      </c>
      <c r="E724" s="24"/>
      <c r="H724" s="24"/>
      <c r="K724" s="24"/>
    </row>
    <row r="725" spans="1:27" x14ac:dyDescent="0.25">
      <c r="B725" t="s">
        <v>422</v>
      </c>
      <c r="C725" t="s">
        <v>19</v>
      </c>
      <c r="D725" t="s">
        <v>423</v>
      </c>
      <c r="E725" s="21">
        <v>1.02</v>
      </c>
      <c r="G725" t="s">
        <v>133</v>
      </c>
      <c r="H725" s="22">
        <v>27.81</v>
      </c>
      <c r="I725" t="s">
        <v>134</v>
      </c>
      <c r="J725" s="23">
        <f>ROUND(E725* H725,5)</f>
        <v>28.366199999999999</v>
      </c>
      <c r="K725" s="24"/>
    </row>
    <row r="726" spans="1:27" x14ac:dyDescent="0.25">
      <c r="B726" t="s">
        <v>424</v>
      </c>
      <c r="C726" t="s">
        <v>13</v>
      </c>
      <c r="D726" t="s">
        <v>425</v>
      </c>
      <c r="E726" s="21">
        <v>1</v>
      </c>
      <c r="G726" t="s">
        <v>133</v>
      </c>
      <c r="H726" s="22">
        <v>0.46</v>
      </c>
      <c r="I726" t="s">
        <v>134</v>
      </c>
      <c r="J726" s="23">
        <f>ROUND(E726* H726,5)</f>
        <v>0.46</v>
      </c>
      <c r="K726" s="24"/>
    </row>
    <row r="727" spans="1:27" x14ac:dyDescent="0.25">
      <c r="D727" s="25" t="s">
        <v>150</v>
      </c>
      <c r="E727" s="24"/>
      <c r="H727" s="24"/>
      <c r="K727" s="22">
        <f>SUM(J725:J726)</f>
        <v>28.8262</v>
      </c>
    </row>
    <row r="728" spans="1:27" x14ac:dyDescent="0.25">
      <c r="E728" s="24"/>
      <c r="H728" s="24"/>
      <c r="K728" s="24"/>
    </row>
    <row r="729" spans="1:27" x14ac:dyDescent="0.25">
      <c r="D729" s="25" t="s">
        <v>152</v>
      </c>
      <c r="E729" s="24"/>
      <c r="H729" s="24">
        <v>1.5</v>
      </c>
      <c r="I729" t="s">
        <v>153</v>
      </c>
      <c r="J729">
        <f>ROUND(H729/100*K723,5)</f>
        <v>6.0229999999999999E-2</v>
      </c>
      <c r="K729" s="24"/>
    </row>
    <row r="730" spans="1:27" x14ac:dyDescent="0.25">
      <c r="D730" s="25" t="s">
        <v>151</v>
      </c>
      <c r="E730" s="24"/>
      <c r="H730" s="24"/>
      <c r="K730" s="26">
        <f>SUM(J720:J729)</f>
        <v>32.901429999999998</v>
      </c>
    </row>
    <row r="731" spans="1:27" x14ac:dyDescent="0.25">
      <c r="D731" s="25" t="s">
        <v>174</v>
      </c>
      <c r="E731" s="24"/>
      <c r="H731" s="24">
        <v>7</v>
      </c>
      <c r="I731" t="s">
        <v>153</v>
      </c>
      <c r="K731" s="22">
        <f>ROUND(H731/100*K730,5)</f>
        <v>2.3031000000000001</v>
      </c>
    </row>
    <row r="732" spans="1:27" x14ac:dyDescent="0.25">
      <c r="D732" s="25" t="s">
        <v>154</v>
      </c>
      <c r="E732" s="24"/>
      <c r="H732" s="24"/>
      <c r="K732" s="26">
        <f>SUM(K730:K731)</f>
        <v>35.204529999999998</v>
      </c>
    </row>
    <row r="734" spans="1:27" ht="45" customHeight="1" x14ac:dyDescent="0.25">
      <c r="A734" s="17" t="s">
        <v>426</v>
      </c>
      <c r="B734" s="17" t="s">
        <v>83</v>
      </c>
      <c r="C734" s="18" t="s">
        <v>19</v>
      </c>
      <c r="D734" s="40" t="s">
        <v>84</v>
      </c>
      <c r="E734" s="41"/>
      <c r="F734" s="41"/>
      <c r="G734" s="18"/>
      <c r="H734" s="19" t="s">
        <v>127</v>
      </c>
      <c r="I734" s="42">
        <v>1</v>
      </c>
      <c r="J734" s="43"/>
      <c r="K734" s="20">
        <f>ROUND(K747,2)</f>
        <v>9.26</v>
      </c>
      <c r="L734" s="18"/>
      <c r="M734" s="18"/>
      <c r="N734" s="18"/>
      <c r="O734" s="18"/>
      <c r="P734" s="18"/>
      <c r="Q734" s="18"/>
      <c r="R734" s="18"/>
      <c r="S734" s="18"/>
      <c r="T734" s="18"/>
      <c r="U734" s="18"/>
      <c r="V734" s="18"/>
      <c r="W734" s="18"/>
      <c r="X734" s="18"/>
      <c r="Y734" s="18"/>
      <c r="Z734" s="18"/>
      <c r="AA734" s="18"/>
    </row>
    <row r="735" spans="1:27" x14ac:dyDescent="0.25">
      <c r="B735" s="14" t="s">
        <v>128</v>
      </c>
    </row>
    <row r="736" spans="1:27" x14ac:dyDescent="0.25">
      <c r="B736" t="s">
        <v>415</v>
      </c>
      <c r="C736" t="s">
        <v>130</v>
      </c>
      <c r="D736" t="s">
        <v>309</v>
      </c>
      <c r="E736" s="21">
        <v>0.05</v>
      </c>
      <c r="F736" t="s">
        <v>132</v>
      </c>
      <c r="G736" t="s">
        <v>133</v>
      </c>
      <c r="H736" s="22">
        <v>24.1</v>
      </c>
      <c r="I736" t="s">
        <v>134</v>
      </c>
      <c r="J736" s="23">
        <f>ROUND(E736/I734* H736,5)</f>
        <v>1.2050000000000001</v>
      </c>
      <c r="K736" s="24"/>
    </row>
    <row r="737" spans="1:27" x14ac:dyDescent="0.25">
      <c r="B737" t="s">
        <v>416</v>
      </c>
      <c r="C737" t="s">
        <v>130</v>
      </c>
      <c r="D737" t="s">
        <v>311</v>
      </c>
      <c r="E737" s="21">
        <v>4.3999999999999997E-2</v>
      </c>
      <c r="F737" t="s">
        <v>132</v>
      </c>
      <c r="G737" t="s">
        <v>133</v>
      </c>
      <c r="H737" s="22">
        <v>28.1</v>
      </c>
      <c r="I737" t="s">
        <v>134</v>
      </c>
      <c r="J737" s="23">
        <f>ROUND(E737/I734* H737,5)</f>
        <v>1.2363999999999999</v>
      </c>
      <c r="K737" s="24"/>
    </row>
    <row r="738" spans="1:27" x14ac:dyDescent="0.25">
      <c r="D738" s="25" t="s">
        <v>135</v>
      </c>
      <c r="E738" s="24"/>
      <c r="H738" s="24"/>
      <c r="K738" s="22">
        <f>SUM(J736:J737)</f>
        <v>2.4413999999999998</v>
      </c>
    </row>
    <row r="739" spans="1:27" x14ac:dyDescent="0.25">
      <c r="B739" s="14" t="s">
        <v>140</v>
      </c>
      <c r="E739" s="24"/>
      <c r="H739" s="24"/>
      <c r="K739" s="24"/>
    </row>
    <row r="740" spans="1:27" x14ac:dyDescent="0.25">
      <c r="B740" t="s">
        <v>427</v>
      </c>
      <c r="C740" t="s">
        <v>13</v>
      </c>
      <c r="D740" t="s">
        <v>428</v>
      </c>
      <c r="E740" s="21">
        <v>1</v>
      </c>
      <c r="G740" t="s">
        <v>133</v>
      </c>
      <c r="H740" s="22">
        <v>0.17</v>
      </c>
      <c r="I740" t="s">
        <v>134</v>
      </c>
      <c r="J740" s="23">
        <f>ROUND(E740* H740,5)</f>
        <v>0.17</v>
      </c>
      <c r="K740" s="24"/>
    </row>
    <row r="741" spans="1:27" x14ac:dyDescent="0.25">
      <c r="B741" t="s">
        <v>429</v>
      </c>
      <c r="C741" t="s">
        <v>19</v>
      </c>
      <c r="D741" t="s">
        <v>430</v>
      </c>
      <c r="E741" s="21">
        <v>1.02</v>
      </c>
      <c r="G741" t="s">
        <v>133</v>
      </c>
      <c r="H741" s="22">
        <v>5.89</v>
      </c>
      <c r="I741" t="s">
        <v>134</v>
      </c>
      <c r="J741" s="23">
        <f>ROUND(E741* H741,5)</f>
        <v>6.0077999999999996</v>
      </c>
      <c r="K741" s="24"/>
    </row>
    <row r="742" spans="1:27" x14ac:dyDescent="0.25">
      <c r="D742" s="25" t="s">
        <v>150</v>
      </c>
      <c r="E742" s="24"/>
      <c r="H742" s="24"/>
      <c r="K742" s="22">
        <f>SUM(J740:J741)</f>
        <v>6.1777999999999995</v>
      </c>
    </row>
    <row r="743" spans="1:27" x14ac:dyDescent="0.25">
      <c r="E743" s="24"/>
      <c r="H743" s="24"/>
      <c r="K743" s="24"/>
    </row>
    <row r="744" spans="1:27" x14ac:dyDescent="0.25">
      <c r="D744" s="25" t="s">
        <v>152</v>
      </c>
      <c r="E744" s="24"/>
      <c r="H744" s="24">
        <v>1.5</v>
      </c>
      <c r="I744" t="s">
        <v>153</v>
      </c>
      <c r="J744">
        <f>ROUND(H744/100*K738,5)</f>
        <v>3.662E-2</v>
      </c>
      <c r="K744" s="24"/>
    </row>
    <row r="745" spans="1:27" x14ac:dyDescent="0.25">
      <c r="D745" s="25" t="s">
        <v>151</v>
      </c>
      <c r="E745" s="24"/>
      <c r="H745" s="24"/>
      <c r="K745" s="26">
        <f>SUM(J735:J744)</f>
        <v>8.6558199999999985</v>
      </c>
    </row>
    <row r="746" spans="1:27" x14ac:dyDescent="0.25">
      <c r="D746" s="25" t="s">
        <v>174</v>
      </c>
      <c r="E746" s="24"/>
      <c r="H746" s="24">
        <v>7</v>
      </c>
      <c r="I746" t="s">
        <v>153</v>
      </c>
      <c r="K746" s="22">
        <f>ROUND(H746/100*K745,5)</f>
        <v>0.60590999999999995</v>
      </c>
    </row>
    <row r="747" spans="1:27" x14ac:dyDescent="0.25">
      <c r="D747" s="25" t="s">
        <v>154</v>
      </c>
      <c r="E747" s="24"/>
      <c r="H747" s="24"/>
      <c r="K747" s="26">
        <f>SUM(K745:K746)</f>
        <v>9.2617299999999982</v>
      </c>
    </row>
    <row r="749" spans="1:27" ht="45" customHeight="1" x14ac:dyDescent="0.25">
      <c r="A749" s="17" t="s">
        <v>431</v>
      </c>
      <c r="B749" s="17" t="s">
        <v>79</v>
      </c>
      <c r="C749" s="18" t="s">
        <v>19</v>
      </c>
      <c r="D749" s="40" t="s">
        <v>80</v>
      </c>
      <c r="E749" s="41"/>
      <c r="F749" s="41"/>
      <c r="G749" s="18"/>
      <c r="H749" s="19" t="s">
        <v>127</v>
      </c>
      <c r="I749" s="42">
        <v>1</v>
      </c>
      <c r="J749" s="43"/>
      <c r="K749" s="20">
        <f>ROUND(K761,2)</f>
        <v>2.95</v>
      </c>
      <c r="L749" s="18"/>
      <c r="M749" s="18"/>
      <c r="N749" s="18"/>
      <c r="O749" s="18"/>
      <c r="P749" s="18"/>
      <c r="Q749" s="18"/>
      <c r="R749" s="18"/>
      <c r="S749" s="18"/>
      <c r="T749" s="18"/>
      <c r="U749" s="18"/>
      <c r="V749" s="18"/>
      <c r="W749" s="18"/>
      <c r="X749" s="18"/>
      <c r="Y749" s="18"/>
      <c r="Z749" s="18"/>
      <c r="AA749" s="18"/>
    </row>
    <row r="750" spans="1:27" x14ac:dyDescent="0.25">
      <c r="B750" s="14" t="s">
        <v>128</v>
      </c>
    </row>
    <row r="751" spans="1:27" x14ac:dyDescent="0.25">
      <c r="B751" t="s">
        <v>416</v>
      </c>
      <c r="C751" t="s">
        <v>130</v>
      </c>
      <c r="D751" t="s">
        <v>311</v>
      </c>
      <c r="E751" s="21">
        <v>1.4999999999999999E-2</v>
      </c>
      <c r="F751" t="s">
        <v>132</v>
      </c>
      <c r="G751" t="s">
        <v>133</v>
      </c>
      <c r="H751" s="22">
        <v>28.1</v>
      </c>
      <c r="I751" t="s">
        <v>134</v>
      </c>
      <c r="J751" s="23">
        <f>ROUND(E751/I749* H751,5)</f>
        <v>0.42149999999999999</v>
      </c>
      <c r="K751" s="24"/>
    </row>
    <row r="752" spans="1:27" x14ac:dyDescent="0.25">
      <c r="B752" t="s">
        <v>415</v>
      </c>
      <c r="C752" t="s">
        <v>130</v>
      </c>
      <c r="D752" t="s">
        <v>309</v>
      </c>
      <c r="E752" s="21">
        <v>1.4999999999999999E-2</v>
      </c>
      <c r="F752" t="s">
        <v>132</v>
      </c>
      <c r="G752" t="s">
        <v>133</v>
      </c>
      <c r="H752" s="22">
        <v>24.1</v>
      </c>
      <c r="I752" t="s">
        <v>134</v>
      </c>
      <c r="J752" s="23">
        <f>ROUND(E752/I749* H752,5)</f>
        <v>0.36149999999999999</v>
      </c>
      <c r="K752" s="24"/>
    </row>
    <row r="753" spans="1:27" x14ac:dyDescent="0.25">
      <c r="D753" s="25" t="s">
        <v>135</v>
      </c>
      <c r="E753" s="24"/>
      <c r="H753" s="24"/>
      <c r="K753" s="22">
        <f>SUM(J751:J752)</f>
        <v>0.78299999999999992</v>
      </c>
    </row>
    <row r="754" spans="1:27" x14ac:dyDescent="0.25">
      <c r="B754" s="14" t="s">
        <v>140</v>
      </c>
      <c r="E754" s="24"/>
      <c r="H754" s="24"/>
      <c r="K754" s="24"/>
    </row>
    <row r="755" spans="1:27" x14ac:dyDescent="0.25">
      <c r="B755" t="s">
        <v>432</v>
      </c>
      <c r="C755" t="s">
        <v>19</v>
      </c>
      <c r="D755" t="s">
        <v>433</v>
      </c>
      <c r="E755" s="21">
        <v>1.02</v>
      </c>
      <c r="G755" t="s">
        <v>133</v>
      </c>
      <c r="H755" s="22">
        <v>1.92</v>
      </c>
      <c r="I755" t="s">
        <v>134</v>
      </c>
      <c r="J755" s="23">
        <f>ROUND(E755* H755,5)</f>
        <v>1.9583999999999999</v>
      </c>
      <c r="K755" s="24"/>
    </row>
    <row r="756" spans="1:27" x14ac:dyDescent="0.25">
      <c r="D756" s="25" t="s">
        <v>150</v>
      </c>
      <c r="E756" s="24"/>
      <c r="H756" s="24"/>
      <c r="K756" s="22">
        <f>SUM(J755:J755)</f>
        <v>1.9583999999999999</v>
      </c>
    </row>
    <row r="757" spans="1:27" x14ac:dyDescent="0.25">
      <c r="E757" s="24"/>
      <c r="H757" s="24"/>
      <c r="K757" s="24"/>
    </row>
    <row r="758" spans="1:27" x14ac:dyDescent="0.25">
      <c r="D758" s="25" t="s">
        <v>152</v>
      </c>
      <c r="E758" s="24"/>
      <c r="H758" s="24">
        <v>1.5</v>
      </c>
      <c r="I758" t="s">
        <v>153</v>
      </c>
      <c r="J758">
        <f>ROUND(H758/100*K753,5)</f>
        <v>1.175E-2</v>
      </c>
      <c r="K758" s="24"/>
    </row>
    <row r="759" spans="1:27" x14ac:dyDescent="0.25">
      <c r="D759" s="25" t="s">
        <v>151</v>
      </c>
      <c r="E759" s="24"/>
      <c r="H759" s="24"/>
      <c r="K759" s="26">
        <f>SUM(J750:J758)</f>
        <v>2.7531499999999998</v>
      </c>
    </row>
    <row r="760" spans="1:27" x14ac:dyDescent="0.25">
      <c r="D760" s="25" t="s">
        <v>174</v>
      </c>
      <c r="E760" s="24"/>
      <c r="H760" s="24">
        <v>7</v>
      </c>
      <c r="I760" t="s">
        <v>153</v>
      </c>
      <c r="K760" s="22">
        <f>ROUND(H760/100*K759,5)</f>
        <v>0.19272</v>
      </c>
    </row>
    <row r="761" spans="1:27" x14ac:dyDescent="0.25">
      <c r="D761" s="25" t="s">
        <v>154</v>
      </c>
      <c r="E761" s="24"/>
      <c r="H761" s="24"/>
      <c r="K761" s="26">
        <f>SUM(K759:K760)</f>
        <v>2.9458699999999998</v>
      </c>
    </row>
    <row r="763" spans="1:27" ht="45" customHeight="1" x14ac:dyDescent="0.25">
      <c r="A763" s="17" t="s">
        <v>434</v>
      </c>
      <c r="B763" s="17" t="s">
        <v>99</v>
      </c>
      <c r="C763" s="18" t="s">
        <v>13</v>
      </c>
      <c r="D763" s="40" t="s">
        <v>100</v>
      </c>
      <c r="E763" s="41"/>
      <c r="F763" s="41"/>
      <c r="G763" s="18"/>
      <c r="H763" s="19" t="s">
        <v>127</v>
      </c>
      <c r="I763" s="42">
        <v>1</v>
      </c>
      <c r="J763" s="43"/>
      <c r="K763" s="20">
        <f>ROUND(K775,2)</f>
        <v>1011.24</v>
      </c>
      <c r="L763" s="18"/>
      <c r="M763" s="18"/>
      <c r="N763" s="18"/>
      <c r="O763" s="18"/>
      <c r="P763" s="18"/>
      <c r="Q763" s="18"/>
      <c r="R763" s="18"/>
      <c r="S763" s="18"/>
      <c r="T763" s="18"/>
      <c r="U763" s="18"/>
      <c r="V763" s="18"/>
      <c r="W763" s="18"/>
      <c r="X763" s="18"/>
      <c r="Y763" s="18"/>
      <c r="Z763" s="18"/>
      <c r="AA763" s="18"/>
    </row>
    <row r="764" spans="1:27" x14ac:dyDescent="0.25">
      <c r="B764" s="14" t="s">
        <v>128</v>
      </c>
    </row>
    <row r="765" spans="1:27" x14ac:dyDescent="0.25">
      <c r="B765" t="s">
        <v>320</v>
      </c>
      <c r="C765" t="s">
        <v>130</v>
      </c>
      <c r="D765" t="s">
        <v>321</v>
      </c>
      <c r="E765" s="21">
        <v>8</v>
      </c>
      <c r="F765" t="s">
        <v>132</v>
      </c>
      <c r="G765" t="s">
        <v>133</v>
      </c>
      <c r="H765" s="22">
        <v>17.34</v>
      </c>
      <c r="I765" t="s">
        <v>134</v>
      </c>
      <c r="J765" s="23">
        <f>ROUND(E765/I763* H765,5)</f>
        <v>138.72</v>
      </c>
      <c r="K765" s="24"/>
    </row>
    <row r="766" spans="1:27" x14ac:dyDescent="0.25">
      <c r="B766" t="s">
        <v>331</v>
      </c>
      <c r="C766" t="s">
        <v>130</v>
      </c>
      <c r="D766" t="s">
        <v>211</v>
      </c>
      <c r="E766" s="21">
        <v>8</v>
      </c>
      <c r="F766" t="s">
        <v>132</v>
      </c>
      <c r="G766" t="s">
        <v>133</v>
      </c>
      <c r="H766" s="22">
        <v>18.48</v>
      </c>
      <c r="I766" t="s">
        <v>134</v>
      </c>
      <c r="J766" s="23">
        <f>ROUND(E766/I763* H766,5)</f>
        <v>147.84</v>
      </c>
      <c r="K766" s="24"/>
    </row>
    <row r="767" spans="1:27" x14ac:dyDescent="0.25">
      <c r="B767" t="s">
        <v>310</v>
      </c>
      <c r="C767" t="s">
        <v>130</v>
      </c>
      <c r="D767" t="s">
        <v>311</v>
      </c>
      <c r="E767" s="21">
        <v>8</v>
      </c>
      <c r="F767" t="s">
        <v>132</v>
      </c>
      <c r="G767" t="s">
        <v>133</v>
      </c>
      <c r="H767" s="22">
        <v>28.1</v>
      </c>
      <c r="I767" t="s">
        <v>134</v>
      </c>
      <c r="J767" s="23">
        <f>ROUND(E767/I763* H767,5)</f>
        <v>224.8</v>
      </c>
      <c r="K767" s="24"/>
    </row>
    <row r="768" spans="1:27" x14ac:dyDescent="0.25">
      <c r="B768" t="s">
        <v>317</v>
      </c>
      <c r="C768" t="s">
        <v>130</v>
      </c>
      <c r="D768" t="s">
        <v>318</v>
      </c>
      <c r="E768" s="21">
        <v>4</v>
      </c>
      <c r="F768" t="s">
        <v>132</v>
      </c>
      <c r="G768" t="s">
        <v>133</v>
      </c>
      <c r="H768" s="22">
        <v>18.48</v>
      </c>
      <c r="I768" t="s">
        <v>134</v>
      </c>
      <c r="J768" s="23">
        <f>ROUND(E768/I763* H768,5)</f>
        <v>73.92</v>
      </c>
      <c r="K768" s="24"/>
    </row>
    <row r="769" spans="1:27" x14ac:dyDescent="0.25">
      <c r="B769" t="s">
        <v>324</v>
      </c>
      <c r="C769" t="s">
        <v>130</v>
      </c>
      <c r="D769" t="s">
        <v>325</v>
      </c>
      <c r="E769" s="21">
        <v>4</v>
      </c>
      <c r="F769" t="s">
        <v>132</v>
      </c>
      <c r="G769" t="s">
        <v>133</v>
      </c>
      <c r="H769" s="22">
        <v>17.239999999999998</v>
      </c>
      <c r="I769" t="s">
        <v>134</v>
      </c>
      <c r="J769" s="23">
        <f>ROUND(E769/I763* H769,5)</f>
        <v>68.959999999999994</v>
      </c>
      <c r="K769" s="24"/>
    </row>
    <row r="770" spans="1:27" x14ac:dyDescent="0.25">
      <c r="D770" s="25" t="s">
        <v>135</v>
      </c>
      <c r="E770" s="24"/>
      <c r="H770" s="24"/>
      <c r="K770" s="22">
        <f>SUM(J765:J769)</f>
        <v>654.24</v>
      </c>
    </row>
    <row r="771" spans="1:27" x14ac:dyDescent="0.25">
      <c r="B771" s="14" t="s">
        <v>140</v>
      </c>
      <c r="E771" s="24"/>
      <c r="H771" s="24"/>
      <c r="K771" s="24"/>
    </row>
    <row r="772" spans="1:27" x14ac:dyDescent="0.25">
      <c r="B772" t="s">
        <v>435</v>
      </c>
      <c r="C772" t="s">
        <v>13</v>
      </c>
      <c r="D772" t="s">
        <v>436</v>
      </c>
      <c r="E772" s="21">
        <v>1</v>
      </c>
      <c r="G772" t="s">
        <v>133</v>
      </c>
      <c r="H772" s="22">
        <v>357</v>
      </c>
      <c r="I772" t="s">
        <v>134</v>
      </c>
      <c r="J772" s="23">
        <f>ROUND(E772* H772,5)</f>
        <v>357</v>
      </c>
      <c r="K772" s="24"/>
    </row>
    <row r="773" spans="1:27" x14ac:dyDescent="0.25">
      <c r="D773" s="25" t="s">
        <v>150</v>
      </c>
      <c r="E773" s="24"/>
      <c r="H773" s="24"/>
      <c r="K773" s="22">
        <f>SUM(J772:J772)</f>
        <v>357</v>
      </c>
    </row>
    <row r="774" spans="1:27" x14ac:dyDescent="0.25">
      <c r="D774" s="25" t="s">
        <v>151</v>
      </c>
      <c r="E774" s="24"/>
      <c r="H774" s="24"/>
      <c r="K774" s="26">
        <f>SUM(J764:J773)</f>
        <v>1011.24</v>
      </c>
    </row>
    <row r="775" spans="1:27" x14ac:dyDescent="0.25">
      <c r="D775" s="25" t="s">
        <v>154</v>
      </c>
      <c r="E775" s="24"/>
      <c r="H775" s="24"/>
      <c r="K775" s="26">
        <f>SUM(K774:K774)</f>
        <v>1011.24</v>
      </c>
    </row>
    <row r="777" spans="1:27" x14ac:dyDescent="0.25">
      <c r="A777" s="15" t="s">
        <v>157</v>
      </c>
      <c r="B777" s="15"/>
    </row>
    <row r="778" spans="1:27" ht="45" customHeight="1" x14ac:dyDescent="0.25">
      <c r="A778" s="17" t="s">
        <v>437</v>
      </c>
      <c r="B778" s="17" t="s">
        <v>15</v>
      </c>
      <c r="C778" s="18" t="s">
        <v>16</v>
      </c>
      <c r="D778" s="40" t="s">
        <v>17</v>
      </c>
      <c r="E778" s="41"/>
      <c r="F778" s="41"/>
      <c r="G778" s="18"/>
      <c r="H778" s="19" t="s">
        <v>127</v>
      </c>
      <c r="I778" s="42">
        <v>1</v>
      </c>
      <c r="J778" s="43"/>
      <c r="K778" s="20">
        <f>ROUND(K795,2)</f>
        <v>1489.55</v>
      </c>
      <c r="L778" s="18"/>
      <c r="M778" s="18"/>
      <c r="N778" s="18"/>
      <c r="O778" s="18"/>
      <c r="P778" s="18"/>
      <c r="Q778" s="18"/>
      <c r="R778" s="18"/>
      <c r="S778" s="18"/>
      <c r="T778" s="18"/>
      <c r="U778" s="18"/>
      <c r="V778" s="18"/>
      <c r="W778" s="18"/>
      <c r="X778" s="18"/>
      <c r="Y778" s="18"/>
      <c r="Z778" s="18"/>
      <c r="AA778" s="18"/>
    </row>
    <row r="779" spans="1:27" x14ac:dyDescent="0.25">
      <c r="B779" s="14" t="s">
        <v>157</v>
      </c>
    </row>
    <row r="780" spans="1:27" x14ac:dyDescent="0.25">
      <c r="B780" t="s">
        <v>175</v>
      </c>
      <c r="C780" t="s">
        <v>24</v>
      </c>
      <c r="D780" t="s">
        <v>176</v>
      </c>
      <c r="E780" s="21">
        <v>1</v>
      </c>
      <c r="G780" t="s">
        <v>133</v>
      </c>
      <c r="H780" s="22">
        <v>51.730119999999999</v>
      </c>
      <c r="I780" t="s">
        <v>134</v>
      </c>
      <c r="J780" s="23">
        <f t="shared" ref="J780:J791" si="0">ROUND(E780* H780,5)</f>
        <v>51.730119999999999</v>
      </c>
      <c r="K780" s="24"/>
    </row>
    <row r="781" spans="1:27" x14ac:dyDescent="0.25">
      <c r="B781" t="s">
        <v>158</v>
      </c>
      <c r="C781" t="s">
        <v>16</v>
      </c>
      <c r="D781" t="s">
        <v>159</v>
      </c>
      <c r="E781" s="21">
        <v>1</v>
      </c>
      <c r="G781" t="s">
        <v>133</v>
      </c>
      <c r="H781" s="22">
        <v>117.705</v>
      </c>
      <c r="I781" t="s">
        <v>134</v>
      </c>
      <c r="J781" s="23">
        <f t="shared" si="0"/>
        <v>117.705</v>
      </c>
      <c r="K781" s="24"/>
    </row>
    <row r="782" spans="1:27" ht="165" x14ac:dyDescent="0.25">
      <c r="B782" t="s">
        <v>181</v>
      </c>
      <c r="C782" t="s">
        <v>24</v>
      </c>
      <c r="D782" s="27" t="s">
        <v>182</v>
      </c>
      <c r="E782" s="21">
        <v>6.25</v>
      </c>
      <c r="G782" t="s">
        <v>133</v>
      </c>
      <c r="H782" s="22">
        <v>15.191509999999999</v>
      </c>
      <c r="I782" t="s">
        <v>134</v>
      </c>
      <c r="J782" s="23">
        <f t="shared" si="0"/>
        <v>94.946939999999998</v>
      </c>
      <c r="K782" s="24"/>
    </row>
    <row r="783" spans="1:27" ht="180" x14ac:dyDescent="0.25">
      <c r="B783" t="s">
        <v>183</v>
      </c>
      <c r="C783" t="s">
        <v>24</v>
      </c>
      <c r="D783" s="27" t="s">
        <v>184</v>
      </c>
      <c r="E783" s="21">
        <v>6.25</v>
      </c>
      <c r="G783" t="s">
        <v>133</v>
      </c>
      <c r="H783" s="22">
        <v>22.78726</v>
      </c>
      <c r="I783" t="s">
        <v>134</v>
      </c>
      <c r="J783" s="23">
        <f t="shared" si="0"/>
        <v>142.42037999999999</v>
      </c>
      <c r="K783" s="24"/>
    </row>
    <row r="784" spans="1:27" x14ac:dyDescent="0.25">
      <c r="B784" t="s">
        <v>223</v>
      </c>
      <c r="C784" t="s">
        <v>24</v>
      </c>
      <c r="D784" t="s">
        <v>224</v>
      </c>
      <c r="E784" s="21">
        <v>10.5</v>
      </c>
      <c r="G784" t="s">
        <v>133</v>
      </c>
      <c r="H784" s="22">
        <v>21.124639999999999</v>
      </c>
      <c r="I784" t="s">
        <v>134</v>
      </c>
      <c r="J784" s="23">
        <f t="shared" si="0"/>
        <v>221.80871999999999</v>
      </c>
      <c r="K784" s="24"/>
    </row>
    <row r="785" spans="1:27" x14ac:dyDescent="0.25">
      <c r="B785" t="s">
        <v>185</v>
      </c>
      <c r="C785" t="s">
        <v>19</v>
      </c>
      <c r="D785" t="s">
        <v>186</v>
      </c>
      <c r="E785" s="21">
        <v>2.08</v>
      </c>
      <c r="G785" t="s">
        <v>133</v>
      </c>
      <c r="H785" s="22">
        <v>8.1906199999999991</v>
      </c>
      <c r="I785" t="s">
        <v>134</v>
      </c>
      <c r="J785" s="23">
        <f t="shared" si="0"/>
        <v>17.036490000000001</v>
      </c>
      <c r="K785" s="24"/>
    </row>
    <row r="786" spans="1:27" x14ac:dyDescent="0.25">
      <c r="B786" t="s">
        <v>235</v>
      </c>
      <c r="C786" t="s">
        <v>24</v>
      </c>
      <c r="D786" t="s">
        <v>236</v>
      </c>
      <c r="E786" s="21">
        <v>6.25</v>
      </c>
      <c r="G786" t="s">
        <v>133</v>
      </c>
      <c r="H786" s="22">
        <v>10.48176</v>
      </c>
      <c r="I786" t="s">
        <v>134</v>
      </c>
      <c r="J786" s="23">
        <f t="shared" si="0"/>
        <v>65.510999999999996</v>
      </c>
      <c r="K786" s="24"/>
    </row>
    <row r="787" spans="1:27" x14ac:dyDescent="0.25">
      <c r="B787" t="s">
        <v>215</v>
      </c>
      <c r="C787" t="s">
        <v>24</v>
      </c>
      <c r="D787" t="s">
        <v>216</v>
      </c>
      <c r="E787" s="21">
        <v>6.3</v>
      </c>
      <c r="G787" t="s">
        <v>133</v>
      </c>
      <c r="H787" s="22">
        <v>44.39817</v>
      </c>
      <c r="I787" t="s">
        <v>134</v>
      </c>
      <c r="J787" s="23">
        <f t="shared" si="0"/>
        <v>279.70846999999998</v>
      </c>
      <c r="K787" s="24"/>
    </row>
    <row r="788" spans="1:27" x14ac:dyDescent="0.25">
      <c r="B788" t="s">
        <v>208</v>
      </c>
      <c r="C788" t="s">
        <v>24</v>
      </c>
      <c r="D788" t="s">
        <v>209</v>
      </c>
      <c r="E788" s="21">
        <v>6.25</v>
      </c>
      <c r="G788" t="s">
        <v>133</v>
      </c>
      <c r="H788" s="22">
        <v>22.81165</v>
      </c>
      <c r="I788" t="s">
        <v>134</v>
      </c>
      <c r="J788" s="23">
        <f t="shared" si="0"/>
        <v>142.57281</v>
      </c>
      <c r="K788" s="24"/>
    </row>
    <row r="789" spans="1:27" x14ac:dyDescent="0.25">
      <c r="B789" t="s">
        <v>233</v>
      </c>
      <c r="C789" t="s">
        <v>24</v>
      </c>
      <c r="D789" t="s">
        <v>234</v>
      </c>
      <c r="E789" s="21">
        <v>2.25</v>
      </c>
      <c r="G789" t="s">
        <v>133</v>
      </c>
      <c r="H789" s="22">
        <v>38.724670000000003</v>
      </c>
      <c r="I789" t="s">
        <v>134</v>
      </c>
      <c r="J789" s="23">
        <f t="shared" si="0"/>
        <v>87.130510000000001</v>
      </c>
      <c r="K789" s="24"/>
    </row>
    <row r="790" spans="1:27" x14ac:dyDescent="0.25">
      <c r="B790" t="s">
        <v>199</v>
      </c>
      <c r="C790" t="s">
        <v>24</v>
      </c>
      <c r="D790" t="s">
        <v>200</v>
      </c>
      <c r="E790" s="21">
        <v>4</v>
      </c>
      <c r="G790" t="s">
        <v>133</v>
      </c>
      <c r="H790" s="22">
        <v>24.27205</v>
      </c>
      <c r="I790" t="s">
        <v>134</v>
      </c>
      <c r="J790" s="23">
        <f t="shared" si="0"/>
        <v>97.088200000000001</v>
      </c>
      <c r="K790" s="24"/>
    </row>
    <row r="791" spans="1:27" x14ac:dyDescent="0.25">
      <c r="B791" t="s">
        <v>189</v>
      </c>
      <c r="C791" t="s">
        <v>24</v>
      </c>
      <c r="D791" t="s">
        <v>190</v>
      </c>
      <c r="E791" s="21">
        <v>6.25</v>
      </c>
      <c r="G791" t="s">
        <v>133</v>
      </c>
      <c r="H791" s="22">
        <v>11.9114</v>
      </c>
      <c r="I791" t="s">
        <v>134</v>
      </c>
      <c r="J791" s="23">
        <f t="shared" si="0"/>
        <v>74.446250000000006</v>
      </c>
      <c r="K791" s="24"/>
    </row>
    <row r="792" spans="1:27" x14ac:dyDescent="0.25">
      <c r="D792" s="25" t="s">
        <v>438</v>
      </c>
      <c r="E792" s="24"/>
      <c r="H792" s="24"/>
      <c r="K792" s="22">
        <f>SUM(J780:J791)</f>
        <v>1392.1048899999998</v>
      </c>
    </row>
    <row r="793" spans="1:27" x14ac:dyDescent="0.25">
      <c r="D793" s="25" t="s">
        <v>151</v>
      </c>
      <c r="E793" s="24"/>
      <c r="H793" s="24"/>
      <c r="K793" s="26">
        <f>SUM(J779:J792)</f>
        <v>1392.1048899999998</v>
      </c>
    </row>
    <row r="794" spans="1:27" x14ac:dyDescent="0.25">
      <c r="D794" s="25" t="s">
        <v>174</v>
      </c>
      <c r="E794" s="24"/>
      <c r="H794" s="24">
        <v>7</v>
      </c>
      <c r="I794" t="s">
        <v>153</v>
      </c>
      <c r="K794" s="22">
        <f>ROUND(H794/100*K793,5)</f>
        <v>97.447339999999997</v>
      </c>
    </row>
    <row r="795" spans="1:27" x14ac:dyDescent="0.25">
      <c r="D795" s="25" t="s">
        <v>154</v>
      </c>
      <c r="E795" s="24"/>
      <c r="H795" s="24"/>
      <c r="K795" s="26">
        <f>SUM(K793:K794)</f>
        <v>1489.5522299999998</v>
      </c>
    </row>
    <row r="797" spans="1:27" ht="45" customHeight="1" x14ac:dyDescent="0.25">
      <c r="A797" s="17" t="s">
        <v>439</v>
      </c>
      <c r="B797" s="17" t="s">
        <v>21</v>
      </c>
      <c r="C797" s="18" t="s">
        <v>13</v>
      </c>
      <c r="D797" s="40" t="s">
        <v>22</v>
      </c>
      <c r="E797" s="41"/>
      <c r="F797" s="41"/>
      <c r="G797" s="18"/>
      <c r="H797" s="19" t="s">
        <v>127</v>
      </c>
      <c r="I797" s="42">
        <v>1</v>
      </c>
      <c r="J797" s="43"/>
      <c r="K797" s="20">
        <f>ROUND(K803,2)</f>
        <v>593.67999999999995</v>
      </c>
      <c r="L797" s="18"/>
      <c r="M797" s="18"/>
      <c r="N797" s="18"/>
      <c r="O797" s="18"/>
      <c r="P797" s="18"/>
      <c r="Q797" s="18"/>
      <c r="R797" s="18"/>
      <c r="S797" s="18"/>
      <c r="T797" s="18"/>
      <c r="U797" s="18"/>
      <c r="V797" s="18"/>
      <c r="W797" s="18"/>
      <c r="X797" s="18"/>
      <c r="Y797" s="18"/>
      <c r="Z797" s="18"/>
      <c r="AA797" s="18"/>
    </row>
    <row r="798" spans="1:27" x14ac:dyDescent="0.25">
      <c r="B798" s="14" t="s">
        <v>157</v>
      </c>
    </row>
    <row r="799" spans="1:27" x14ac:dyDescent="0.25">
      <c r="B799" t="s">
        <v>239</v>
      </c>
      <c r="C799" t="s">
        <v>13</v>
      </c>
      <c r="D799" t="s">
        <v>240</v>
      </c>
      <c r="E799" s="21">
        <v>1</v>
      </c>
      <c r="G799" t="s">
        <v>133</v>
      </c>
      <c r="H799" s="22">
        <v>554.84518000000003</v>
      </c>
      <c r="I799" t="s">
        <v>134</v>
      </c>
      <c r="J799" s="23">
        <f>ROUND(E799* H799,5)</f>
        <v>554.84518000000003</v>
      </c>
      <c r="K799" s="24"/>
    </row>
    <row r="800" spans="1:27" x14ac:dyDescent="0.25">
      <c r="D800" s="25" t="s">
        <v>438</v>
      </c>
      <c r="E800" s="24"/>
      <c r="H800" s="24"/>
      <c r="K800" s="22">
        <f>SUM(J799:J799)</f>
        <v>554.84518000000003</v>
      </c>
    </row>
    <row r="801" spans="1:27" x14ac:dyDescent="0.25">
      <c r="D801" s="25" t="s">
        <v>151</v>
      </c>
      <c r="E801" s="24"/>
      <c r="H801" s="24"/>
      <c r="K801" s="26">
        <f>SUM(J798:J800)</f>
        <v>554.84518000000003</v>
      </c>
    </row>
    <row r="802" spans="1:27" x14ac:dyDescent="0.25">
      <c r="D802" s="25" t="s">
        <v>174</v>
      </c>
      <c r="E802" s="24"/>
      <c r="H802" s="24">
        <v>7</v>
      </c>
      <c r="I802" t="s">
        <v>153</v>
      </c>
      <c r="K802" s="22">
        <f>ROUND(H802/100*K801,5)</f>
        <v>38.83916</v>
      </c>
    </row>
    <row r="803" spans="1:27" x14ac:dyDescent="0.25">
      <c r="D803" s="25" t="s">
        <v>154</v>
      </c>
      <c r="E803" s="24"/>
      <c r="H803" s="24"/>
      <c r="K803" s="26">
        <f>SUM(K801:K802)</f>
        <v>593.68434000000002</v>
      </c>
    </row>
    <row r="805" spans="1:27" ht="45" customHeight="1" x14ac:dyDescent="0.25">
      <c r="A805" s="17" t="s">
        <v>440</v>
      </c>
      <c r="B805" s="17" t="s">
        <v>61</v>
      </c>
      <c r="C805" s="18" t="s">
        <v>13</v>
      </c>
      <c r="D805" s="40" t="s">
        <v>62</v>
      </c>
      <c r="E805" s="41"/>
      <c r="F805" s="41"/>
      <c r="G805" s="18"/>
      <c r="H805" s="19" t="s">
        <v>127</v>
      </c>
      <c r="I805" s="42">
        <v>1</v>
      </c>
      <c r="J805" s="43"/>
      <c r="K805" s="20">
        <f>ROUND(K818,2)</f>
        <v>2907.56</v>
      </c>
      <c r="L805" s="18"/>
      <c r="M805" s="18"/>
      <c r="N805" s="18"/>
      <c r="O805" s="18"/>
      <c r="P805" s="18"/>
      <c r="Q805" s="18"/>
      <c r="R805" s="18"/>
      <c r="S805" s="18"/>
      <c r="T805" s="18"/>
      <c r="U805" s="18"/>
      <c r="V805" s="18"/>
      <c r="W805" s="18"/>
      <c r="X805" s="18"/>
      <c r="Y805" s="18"/>
      <c r="Z805" s="18"/>
      <c r="AA805" s="18"/>
    </row>
    <row r="806" spans="1:27" x14ac:dyDescent="0.25">
      <c r="B806" s="14" t="s">
        <v>140</v>
      </c>
    </row>
    <row r="807" spans="1:27" x14ac:dyDescent="0.25">
      <c r="B807" t="s">
        <v>343</v>
      </c>
      <c r="C807" t="s">
        <v>19</v>
      </c>
      <c r="D807" t="s">
        <v>344</v>
      </c>
      <c r="E807" s="21">
        <v>30</v>
      </c>
      <c r="G807" t="s">
        <v>133</v>
      </c>
      <c r="H807" s="22">
        <v>2.94</v>
      </c>
      <c r="I807" t="s">
        <v>134</v>
      </c>
      <c r="J807" s="23">
        <f>ROUND(E807* H807,5)</f>
        <v>88.2</v>
      </c>
      <c r="K807" s="24"/>
    </row>
    <row r="808" spans="1:27" x14ac:dyDescent="0.25">
      <c r="D808" s="25" t="s">
        <v>150</v>
      </c>
      <c r="E808" s="24"/>
      <c r="H808" s="24"/>
      <c r="K808" s="22">
        <f>SUM(J807:J807)</f>
        <v>88.2</v>
      </c>
    </row>
    <row r="809" spans="1:27" x14ac:dyDescent="0.25">
      <c r="B809" s="14" t="s">
        <v>157</v>
      </c>
      <c r="E809" s="24"/>
      <c r="H809" s="24"/>
      <c r="K809" s="24"/>
    </row>
    <row r="810" spans="1:27" x14ac:dyDescent="0.25">
      <c r="B810" t="s">
        <v>260</v>
      </c>
      <c r="C810" t="s">
        <v>13</v>
      </c>
      <c r="D810" t="s">
        <v>261</v>
      </c>
      <c r="E810" s="21">
        <v>1</v>
      </c>
      <c r="G810" t="s">
        <v>133</v>
      </c>
      <c r="H810" s="22">
        <v>660.54899999999998</v>
      </c>
      <c r="I810" t="s">
        <v>134</v>
      </c>
      <c r="J810" s="23">
        <f>ROUND(E810* H810,5)</f>
        <v>660.54899999999998</v>
      </c>
      <c r="K810" s="24"/>
    </row>
    <row r="811" spans="1:27" x14ac:dyDescent="0.25">
      <c r="B811" t="s">
        <v>264</v>
      </c>
      <c r="C811" t="s">
        <v>13</v>
      </c>
      <c r="D811" t="s">
        <v>265</v>
      </c>
      <c r="E811" s="21">
        <v>1</v>
      </c>
      <c r="G811" t="s">
        <v>133</v>
      </c>
      <c r="H811" s="22">
        <v>1357.509</v>
      </c>
      <c r="I811" t="s">
        <v>134</v>
      </c>
      <c r="J811" s="23">
        <f>ROUND(E811* H811,5)</f>
        <v>1357.509</v>
      </c>
      <c r="K811" s="24"/>
    </row>
    <row r="812" spans="1:27" x14ac:dyDescent="0.25">
      <c r="B812" t="s">
        <v>252</v>
      </c>
      <c r="C812" t="s">
        <v>13</v>
      </c>
      <c r="D812" t="s">
        <v>253</v>
      </c>
      <c r="E812" s="21">
        <v>1</v>
      </c>
      <c r="G812" t="s">
        <v>133</v>
      </c>
      <c r="H812" s="22">
        <v>431.08600000000001</v>
      </c>
      <c r="I812" t="s">
        <v>134</v>
      </c>
      <c r="J812" s="23">
        <f>ROUND(E812* H812,5)</f>
        <v>431.08600000000001</v>
      </c>
      <c r="K812" s="24"/>
    </row>
    <row r="813" spans="1:27" x14ac:dyDescent="0.25">
      <c r="D813" s="25" t="s">
        <v>438</v>
      </c>
      <c r="E813" s="24"/>
      <c r="H813" s="24"/>
      <c r="K813" s="22">
        <f>SUM(J810:J812)</f>
        <v>2449.1440000000002</v>
      </c>
    </row>
    <row r="814" spans="1:27" x14ac:dyDescent="0.25">
      <c r="B814" s="14" t="s">
        <v>347</v>
      </c>
      <c r="E814" s="24"/>
      <c r="H814" s="24"/>
      <c r="K814" s="24"/>
    </row>
    <row r="815" spans="1:27" x14ac:dyDescent="0.25">
      <c r="B815" t="s">
        <v>348</v>
      </c>
      <c r="C815" t="s">
        <v>13</v>
      </c>
      <c r="D815" t="s">
        <v>349</v>
      </c>
      <c r="E815" s="21">
        <v>2</v>
      </c>
      <c r="G815" t="s">
        <v>133</v>
      </c>
      <c r="H815" s="22">
        <v>90</v>
      </c>
      <c r="I815" t="s">
        <v>134</v>
      </c>
      <c r="J815" s="23">
        <f>ROUND(E815* H815,5)</f>
        <v>180</v>
      </c>
      <c r="K815" s="24"/>
    </row>
    <row r="816" spans="1:27" x14ac:dyDescent="0.25">
      <c r="D816" s="25" t="s">
        <v>151</v>
      </c>
      <c r="E816" s="24"/>
      <c r="H816" s="24"/>
      <c r="K816" s="26">
        <f>SUM(J806:J815)</f>
        <v>2717.3440000000001</v>
      </c>
    </row>
    <row r="817" spans="4:11" x14ac:dyDescent="0.25">
      <c r="D817" s="25" t="s">
        <v>174</v>
      </c>
      <c r="E817" s="24"/>
      <c r="H817" s="24">
        <v>7</v>
      </c>
      <c r="I817" t="s">
        <v>153</v>
      </c>
      <c r="K817" s="22">
        <f>ROUND(H817/100*K816,5)</f>
        <v>190.21408</v>
      </c>
    </row>
    <row r="818" spans="4:11" x14ac:dyDescent="0.25">
      <c r="D818" s="25" t="s">
        <v>154</v>
      </c>
      <c r="E818" s="24"/>
      <c r="H818" s="24"/>
      <c r="K818" s="26">
        <f>SUM(K816:K817)</f>
        <v>2907.5580800000002</v>
      </c>
    </row>
  </sheetData>
  <sheetProtection sheet="1"/>
  <mergeCells count="119">
    <mergeCell ref="A1:K1"/>
    <mergeCell ref="A2:K2"/>
    <mergeCell ref="A3:K3"/>
    <mergeCell ref="A4:K4"/>
    <mergeCell ref="A6:K6"/>
    <mergeCell ref="D11:F11"/>
    <mergeCell ref="I11:J11"/>
    <mergeCell ref="D28:F28"/>
    <mergeCell ref="I28:J28"/>
    <mergeCell ref="D46:F46"/>
    <mergeCell ref="I46:J46"/>
    <mergeCell ref="D62:F62"/>
    <mergeCell ref="I62:J62"/>
    <mergeCell ref="D78:F78"/>
    <mergeCell ref="I78:J78"/>
    <mergeCell ref="D89:F89"/>
    <mergeCell ref="I89:J89"/>
    <mergeCell ref="D100:F100"/>
    <mergeCell ref="I100:J100"/>
    <mergeCell ref="D113:F113"/>
    <mergeCell ref="I113:J113"/>
    <mergeCell ref="D128:F128"/>
    <mergeCell ref="I128:J128"/>
    <mergeCell ref="D144:F144"/>
    <mergeCell ref="I144:J144"/>
    <mergeCell ref="D161:F161"/>
    <mergeCell ref="I161:J161"/>
    <mergeCell ref="D181:F181"/>
    <mergeCell ref="I181:J181"/>
    <mergeCell ref="D196:F196"/>
    <mergeCell ref="I196:J196"/>
    <mergeCell ref="D213:F213"/>
    <mergeCell ref="I213:J213"/>
    <mergeCell ref="D227:F227"/>
    <mergeCell ref="I227:J227"/>
    <mergeCell ref="D243:F243"/>
    <mergeCell ref="I243:J243"/>
    <mergeCell ref="D257:F257"/>
    <mergeCell ref="I257:J257"/>
    <mergeCell ref="D271:F271"/>
    <mergeCell ref="I271:J271"/>
    <mergeCell ref="D287:F287"/>
    <mergeCell ref="I287:J287"/>
    <mergeCell ref="D302:F302"/>
    <mergeCell ref="I302:J302"/>
    <mergeCell ref="D317:F317"/>
    <mergeCell ref="I317:J317"/>
    <mergeCell ref="D331:F331"/>
    <mergeCell ref="I331:J331"/>
    <mergeCell ref="D346:F346"/>
    <mergeCell ref="I346:J346"/>
    <mergeCell ref="D360:F360"/>
    <mergeCell ref="I360:J360"/>
    <mergeCell ref="D374:F374"/>
    <mergeCell ref="I374:J374"/>
    <mergeCell ref="D391:F391"/>
    <mergeCell ref="I391:J391"/>
    <mergeCell ref="D406:F406"/>
    <mergeCell ref="I406:J406"/>
    <mergeCell ref="D430:F430"/>
    <mergeCell ref="I430:J430"/>
    <mergeCell ref="D431:F431"/>
    <mergeCell ref="I431:J431"/>
    <mergeCell ref="D432:F432"/>
    <mergeCell ref="I432:J432"/>
    <mergeCell ref="D440:F440"/>
    <mergeCell ref="I440:J440"/>
    <mergeCell ref="D458:F458"/>
    <mergeCell ref="I458:J458"/>
    <mergeCell ref="D473:F473"/>
    <mergeCell ref="I473:J473"/>
    <mergeCell ref="D488:F488"/>
    <mergeCell ref="I488:J488"/>
    <mergeCell ref="D503:F503"/>
    <mergeCell ref="I503:J503"/>
    <mergeCell ref="D518:F518"/>
    <mergeCell ref="I518:J518"/>
    <mergeCell ref="D526:F526"/>
    <mergeCell ref="I526:J526"/>
    <mergeCell ref="D540:F540"/>
    <mergeCell ref="I540:J540"/>
    <mergeCell ref="D550:F550"/>
    <mergeCell ref="I550:J550"/>
    <mergeCell ref="D559:F559"/>
    <mergeCell ref="I559:J559"/>
    <mergeCell ref="D570:F570"/>
    <mergeCell ref="I570:J570"/>
    <mergeCell ref="D583:F583"/>
    <mergeCell ref="I583:J583"/>
    <mergeCell ref="D600:F600"/>
    <mergeCell ref="I600:J600"/>
    <mergeCell ref="D615:F615"/>
    <mergeCell ref="I615:J615"/>
    <mergeCell ref="D631:F631"/>
    <mergeCell ref="I631:J631"/>
    <mergeCell ref="D646:F646"/>
    <mergeCell ref="I646:J646"/>
    <mergeCell ref="D660:F660"/>
    <mergeCell ref="I660:J660"/>
    <mergeCell ref="D674:F674"/>
    <mergeCell ref="I674:J674"/>
    <mergeCell ref="D688:F688"/>
    <mergeCell ref="I688:J688"/>
    <mergeCell ref="D704:F704"/>
    <mergeCell ref="I704:J704"/>
    <mergeCell ref="D719:F719"/>
    <mergeCell ref="I719:J719"/>
    <mergeCell ref="D734:F734"/>
    <mergeCell ref="I734:J734"/>
    <mergeCell ref="D749:F749"/>
    <mergeCell ref="I749:J749"/>
    <mergeCell ref="D763:F763"/>
    <mergeCell ref="I763:J763"/>
    <mergeCell ref="D778:F778"/>
    <mergeCell ref="I778:J778"/>
    <mergeCell ref="D797:F797"/>
    <mergeCell ref="I797:J797"/>
    <mergeCell ref="D805:F805"/>
    <mergeCell ref="I805:J805"/>
  </mergeCells>
  <pageMargins left="0.75" right="0.75" top="0.75" bottom="0.5" header="0.5" footer="0.7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8"/>
  <sheetViews>
    <sheetView workbookViewId="0">
      <pane ySplit="8" topLeftCell="A9" activePane="bottomLeft" state="frozenSplit"/>
      <selection pane="bottomLeft"/>
    </sheetView>
  </sheetViews>
  <sheetFormatPr baseColWidth="10" defaultColWidth="9.140625" defaultRowHeight="15" x14ac:dyDescent="0.25"/>
  <cols>
    <col min="1" max="1" width="14.7109375" customWidth="1"/>
    <col min="2" max="2" width="6.140625" customWidth="1"/>
    <col min="3" max="3" width="65.7109375" customWidth="1"/>
    <col min="4" max="4" width="13.7109375" customWidth="1"/>
    <col min="5" max="5" width="3.42578125" customWidth="1"/>
  </cols>
  <sheetData>
    <row r="1" spans="1:4" x14ac:dyDescent="0.25">
      <c r="A1" s="44" t="s">
        <v>0</v>
      </c>
      <c r="B1" s="44" t="s">
        <v>0</v>
      </c>
      <c r="C1" s="44" t="s">
        <v>0</v>
      </c>
      <c r="D1" s="44" t="s">
        <v>0</v>
      </c>
    </row>
    <row r="2" spans="1:4" x14ac:dyDescent="0.25">
      <c r="A2" s="44"/>
      <c r="B2" s="44"/>
      <c r="C2" s="44"/>
      <c r="D2" s="44"/>
    </row>
    <row r="3" spans="1:4" x14ac:dyDescent="0.25">
      <c r="A3" s="44"/>
      <c r="B3" s="44"/>
      <c r="C3" s="44"/>
      <c r="D3" s="44"/>
    </row>
    <row r="4" spans="1:4" x14ac:dyDescent="0.25">
      <c r="A4" s="44"/>
      <c r="B4" s="44"/>
      <c r="C4" s="44"/>
      <c r="D4" s="44"/>
    </row>
    <row r="6" spans="1:4" ht="18.75" x14ac:dyDescent="0.3">
      <c r="A6" s="45" t="s">
        <v>118</v>
      </c>
      <c r="B6" s="45" t="s">
        <v>118</v>
      </c>
      <c r="C6" s="45" t="s">
        <v>118</v>
      </c>
      <c r="D6" s="45" t="s">
        <v>118</v>
      </c>
    </row>
    <row r="8" spans="1:4" x14ac:dyDescent="0.25">
      <c r="A8" s="16" t="s">
        <v>120</v>
      </c>
      <c r="B8" s="16" t="s">
        <v>121</v>
      </c>
      <c r="C8" s="16" t="s">
        <v>122</v>
      </c>
      <c r="D8" s="16" t="s">
        <v>2</v>
      </c>
    </row>
    <row r="10" spans="1:4" x14ac:dyDescent="0.25">
      <c r="A10" s="15" t="s">
        <v>128</v>
      </c>
    </row>
    <row r="11" spans="1:4" x14ac:dyDescent="0.25">
      <c r="A11" t="s">
        <v>191</v>
      </c>
      <c r="B11" t="s">
        <v>130</v>
      </c>
      <c r="C11" t="s">
        <v>192</v>
      </c>
      <c r="D11" s="22">
        <v>24.14</v>
      </c>
    </row>
    <row r="12" spans="1:4" x14ac:dyDescent="0.25">
      <c r="A12" t="s">
        <v>160</v>
      </c>
      <c r="B12" t="s">
        <v>130</v>
      </c>
      <c r="C12" t="s">
        <v>161</v>
      </c>
      <c r="D12" s="22">
        <v>24.23</v>
      </c>
    </row>
    <row r="13" spans="1:4" x14ac:dyDescent="0.25">
      <c r="A13" t="s">
        <v>227</v>
      </c>
      <c r="B13" t="s">
        <v>130</v>
      </c>
      <c r="C13" t="s">
        <v>228</v>
      </c>
      <c r="D13" s="22">
        <v>24.14</v>
      </c>
    </row>
    <row r="14" spans="1:4" x14ac:dyDescent="0.25">
      <c r="A14" t="s">
        <v>393</v>
      </c>
      <c r="B14" t="s">
        <v>130</v>
      </c>
      <c r="C14" t="s">
        <v>325</v>
      </c>
      <c r="D14" s="22">
        <v>24.14</v>
      </c>
    </row>
    <row r="15" spans="1:4" x14ac:dyDescent="0.25">
      <c r="A15" t="s">
        <v>256</v>
      </c>
      <c r="B15" t="s">
        <v>130</v>
      </c>
      <c r="C15" t="s">
        <v>257</v>
      </c>
      <c r="D15" s="22">
        <v>24.1</v>
      </c>
    </row>
    <row r="16" spans="1:4" x14ac:dyDescent="0.25">
      <c r="A16" t="s">
        <v>415</v>
      </c>
      <c r="B16" t="s">
        <v>130</v>
      </c>
      <c r="C16" t="s">
        <v>309</v>
      </c>
      <c r="D16" s="22">
        <v>24.1</v>
      </c>
    </row>
    <row r="17" spans="1:4" x14ac:dyDescent="0.25">
      <c r="A17" t="s">
        <v>241</v>
      </c>
      <c r="B17" t="s">
        <v>130</v>
      </c>
      <c r="C17" t="s">
        <v>242</v>
      </c>
      <c r="D17" s="22">
        <v>24.1</v>
      </c>
    </row>
    <row r="18" spans="1:4" x14ac:dyDescent="0.25">
      <c r="A18" t="s">
        <v>331</v>
      </c>
      <c r="B18" t="s">
        <v>130</v>
      </c>
      <c r="C18" t="s">
        <v>211</v>
      </c>
      <c r="D18" s="22">
        <v>18.48</v>
      </c>
    </row>
    <row r="19" spans="1:4" x14ac:dyDescent="0.25">
      <c r="A19" t="s">
        <v>330</v>
      </c>
      <c r="B19" t="s">
        <v>130</v>
      </c>
      <c r="C19" t="s">
        <v>167</v>
      </c>
      <c r="D19" s="22">
        <v>24.25</v>
      </c>
    </row>
    <row r="20" spans="1:4" x14ac:dyDescent="0.25">
      <c r="A20" t="s">
        <v>335</v>
      </c>
      <c r="B20" t="s">
        <v>130</v>
      </c>
      <c r="C20" t="s">
        <v>336</v>
      </c>
      <c r="D20" s="22">
        <v>24.28</v>
      </c>
    </row>
    <row r="21" spans="1:4" x14ac:dyDescent="0.25">
      <c r="A21" t="s">
        <v>317</v>
      </c>
      <c r="B21" t="s">
        <v>130</v>
      </c>
      <c r="C21" t="s">
        <v>318</v>
      </c>
      <c r="D21" s="22">
        <v>18.48</v>
      </c>
    </row>
    <row r="22" spans="1:4" x14ac:dyDescent="0.25">
      <c r="A22" t="s">
        <v>328</v>
      </c>
      <c r="B22" t="s">
        <v>130</v>
      </c>
      <c r="C22" t="s">
        <v>329</v>
      </c>
      <c r="D22" s="22">
        <v>23.18</v>
      </c>
    </row>
    <row r="23" spans="1:4" x14ac:dyDescent="0.25">
      <c r="A23" t="s">
        <v>273</v>
      </c>
      <c r="B23" t="s">
        <v>130</v>
      </c>
      <c r="C23" t="s">
        <v>255</v>
      </c>
      <c r="D23" s="22">
        <v>28.1</v>
      </c>
    </row>
    <row r="24" spans="1:4" x14ac:dyDescent="0.25">
      <c r="A24" t="s">
        <v>310</v>
      </c>
      <c r="B24" t="s">
        <v>130</v>
      </c>
      <c r="C24" t="s">
        <v>311</v>
      </c>
      <c r="D24" s="22">
        <v>28.1</v>
      </c>
    </row>
    <row r="25" spans="1:4" x14ac:dyDescent="0.25">
      <c r="A25" t="s">
        <v>326</v>
      </c>
      <c r="B25" t="s">
        <v>130</v>
      </c>
      <c r="C25" t="s">
        <v>244</v>
      </c>
      <c r="D25" s="22">
        <v>28.1</v>
      </c>
    </row>
    <row r="26" spans="1:4" x14ac:dyDescent="0.25">
      <c r="A26" t="s">
        <v>327</v>
      </c>
      <c r="B26" t="s">
        <v>130</v>
      </c>
      <c r="C26" t="s">
        <v>161</v>
      </c>
      <c r="D26" s="22">
        <v>24.1</v>
      </c>
    </row>
    <row r="27" spans="1:4" x14ac:dyDescent="0.25">
      <c r="A27" t="s">
        <v>333</v>
      </c>
      <c r="B27" t="s">
        <v>130</v>
      </c>
      <c r="C27" t="s">
        <v>334</v>
      </c>
      <c r="D27" s="22">
        <v>21.33</v>
      </c>
    </row>
    <row r="28" spans="1:4" x14ac:dyDescent="0.25">
      <c r="A28" t="s">
        <v>324</v>
      </c>
      <c r="B28" t="s">
        <v>130</v>
      </c>
      <c r="C28" t="s">
        <v>325</v>
      </c>
      <c r="D28" s="22">
        <v>17.239999999999998</v>
      </c>
    </row>
    <row r="29" spans="1:4" x14ac:dyDescent="0.25">
      <c r="A29" t="s">
        <v>322</v>
      </c>
      <c r="B29" t="s">
        <v>130</v>
      </c>
      <c r="C29" t="s">
        <v>323</v>
      </c>
      <c r="D29" s="22">
        <v>20.99</v>
      </c>
    </row>
    <row r="30" spans="1:4" x14ac:dyDescent="0.25">
      <c r="A30" t="s">
        <v>274</v>
      </c>
      <c r="B30" t="s">
        <v>130</v>
      </c>
      <c r="C30" t="s">
        <v>257</v>
      </c>
      <c r="D30" s="22">
        <v>24.1</v>
      </c>
    </row>
    <row r="31" spans="1:4" x14ac:dyDescent="0.25">
      <c r="A31" t="s">
        <v>308</v>
      </c>
      <c r="B31" t="s">
        <v>130</v>
      </c>
      <c r="C31" t="s">
        <v>309</v>
      </c>
      <c r="D31" s="22">
        <v>24.1</v>
      </c>
    </row>
    <row r="32" spans="1:4" x14ac:dyDescent="0.25">
      <c r="A32" t="s">
        <v>319</v>
      </c>
      <c r="B32" t="s">
        <v>130</v>
      </c>
      <c r="C32" t="s">
        <v>242</v>
      </c>
      <c r="D32" s="22">
        <v>24.1</v>
      </c>
    </row>
    <row r="33" spans="1:4" x14ac:dyDescent="0.25">
      <c r="A33" t="s">
        <v>320</v>
      </c>
      <c r="B33" t="s">
        <v>130</v>
      </c>
      <c r="C33" t="s">
        <v>321</v>
      </c>
      <c r="D33" s="22">
        <v>17.34</v>
      </c>
    </row>
    <row r="34" spans="1:4" x14ac:dyDescent="0.25">
      <c r="A34" t="s">
        <v>332</v>
      </c>
      <c r="B34" t="s">
        <v>130</v>
      </c>
      <c r="C34" t="s">
        <v>131</v>
      </c>
      <c r="D34" s="22">
        <v>16.84</v>
      </c>
    </row>
    <row r="35" spans="1:4" x14ac:dyDescent="0.25">
      <c r="A35" t="s">
        <v>164</v>
      </c>
      <c r="B35" t="s">
        <v>130</v>
      </c>
      <c r="C35" t="s">
        <v>165</v>
      </c>
      <c r="D35" s="22">
        <v>22.7</v>
      </c>
    </row>
    <row r="36" spans="1:4" x14ac:dyDescent="0.25">
      <c r="A36" t="s">
        <v>129</v>
      </c>
      <c r="B36" t="s">
        <v>130</v>
      </c>
      <c r="C36" t="s">
        <v>131</v>
      </c>
      <c r="D36" s="22">
        <v>23.47</v>
      </c>
    </row>
    <row r="37" spans="1:4" x14ac:dyDescent="0.25">
      <c r="A37" t="s">
        <v>162</v>
      </c>
      <c r="B37" t="s">
        <v>130</v>
      </c>
      <c r="C37" t="s">
        <v>163</v>
      </c>
      <c r="D37" s="22">
        <v>27.19</v>
      </c>
    </row>
    <row r="38" spans="1:4" x14ac:dyDescent="0.25">
      <c r="A38" t="s">
        <v>254</v>
      </c>
      <c r="B38" t="s">
        <v>130</v>
      </c>
      <c r="C38" t="s">
        <v>255</v>
      </c>
      <c r="D38" s="22">
        <v>28.1</v>
      </c>
    </row>
    <row r="39" spans="1:4" x14ac:dyDescent="0.25">
      <c r="A39" t="s">
        <v>225</v>
      </c>
      <c r="B39" t="s">
        <v>130</v>
      </c>
      <c r="C39" t="s">
        <v>226</v>
      </c>
      <c r="D39" s="22">
        <v>27.19</v>
      </c>
    </row>
    <row r="40" spans="1:4" x14ac:dyDescent="0.25">
      <c r="A40" t="s">
        <v>416</v>
      </c>
      <c r="B40" t="s">
        <v>130</v>
      </c>
      <c r="C40" t="s">
        <v>311</v>
      </c>
      <c r="D40" s="22">
        <v>28.1</v>
      </c>
    </row>
    <row r="41" spans="1:4" x14ac:dyDescent="0.25">
      <c r="A41" t="s">
        <v>193</v>
      </c>
      <c r="B41" t="s">
        <v>130</v>
      </c>
      <c r="C41" t="s">
        <v>194</v>
      </c>
      <c r="D41" s="22">
        <v>27.19</v>
      </c>
    </row>
    <row r="42" spans="1:4" x14ac:dyDescent="0.25">
      <c r="A42" t="s">
        <v>376</v>
      </c>
      <c r="B42" t="s">
        <v>130</v>
      </c>
      <c r="C42" t="s">
        <v>336</v>
      </c>
      <c r="D42" s="22">
        <v>27.68</v>
      </c>
    </row>
    <row r="43" spans="1:4" x14ac:dyDescent="0.25">
      <c r="A43" t="s">
        <v>243</v>
      </c>
      <c r="B43" t="s">
        <v>130</v>
      </c>
      <c r="C43" t="s">
        <v>244</v>
      </c>
      <c r="D43" s="22">
        <v>28.1</v>
      </c>
    </row>
    <row r="44" spans="1:4" x14ac:dyDescent="0.25">
      <c r="A44" t="s">
        <v>210</v>
      </c>
      <c r="B44" t="s">
        <v>130</v>
      </c>
      <c r="C44" t="s">
        <v>211</v>
      </c>
      <c r="D44" s="22">
        <v>27.19</v>
      </c>
    </row>
    <row r="45" spans="1:4" x14ac:dyDescent="0.25">
      <c r="A45" t="s">
        <v>392</v>
      </c>
      <c r="B45" t="s">
        <v>130</v>
      </c>
      <c r="C45" t="s">
        <v>318</v>
      </c>
      <c r="D45" s="22">
        <v>27.19</v>
      </c>
    </row>
    <row r="46" spans="1:4" x14ac:dyDescent="0.25">
      <c r="A46" t="s">
        <v>166</v>
      </c>
      <c r="B46" t="s">
        <v>130</v>
      </c>
      <c r="C46" t="s">
        <v>167</v>
      </c>
      <c r="D46" s="22">
        <v>27.64</v>
      </c>
    </row>
    <row r="47" spans="1:4" x14ac:dyDescent="0.25">
      <c r="A47" s="15" t="s">
        <v>136</v>
      </c>
    </row>
    <row r="48" spans="1:4" x14ac:dyDescent="0.25">
      <c r="A48" t="s">
        <v>179</v>
      </c>
      <c r="B48" t="s">
        <v>130</v>
      </c>
      <c r="C48" t="s">
        <v>180</v>
      </c>
      <c r="D48" s="22">
        <v>15.86</v>
      </c>
    </row>
    <row r="49" spans="1:4" x14ac:dyDescent="0.25">
      <c r="A49" t="s">
        <v>137</v>
      </c>
      <c r="B49" t="s">
        <v>130</v>
      </c>
      <c r="C49" t="s">
        <v>138</v>
      </c>
      <c r="D49" s="22">
        <v>1.78</v>
      </c>
    </row>
    <row r="50" spans="1:4" x14ac:dyDescent="0.25">
      <c r="A50" t="s">
        <v>217</v>
      </c>
      <c r="B50" t="s">
        <v>130</v>
      </c>
      <c r="C50" t="s">
        <v>218</v>
      </c>
      <c r="D50" s="22">
        <v>1.7</v>
      </c>
    </row>
    <row r="51" spans="1:4" x14ac:dyDescent="0.25">
      <c r="A51" t="s">
        <v>187</v>
      </c>
      <c r="B51" t="s">
        <v>130</v>
      </c>
      <c r="C51" t="s">
        <v>188</v>
      </c>
      <c r="D51" s="22">
        <v>3.48</v>
      </c>
    </row>
    <row r="52" spans="1:4" x14ac:dyDescent="0.25">
      <c r="A52" t="s">
        <v>177</v>
      </c>
      <c r="B52" t="s">
        <v>130</v>
      </c>
      <c r="C52" t="s">
        <v>178</v>
      </c>
      <c r="D52" s="22">
        <v>7.07</v>
      </c>
    </row>
    <row r="53" spans="1:4" x14ac:dyDescent="0.25">
      <c r="A53" s="15" t="s">
        <v>140</v>
      </c>
    </row>
    <row r="54" spans="1:4" x14ac:dyDescent="0.25">
      <c r="A54" t="s">
        <v>148</v>
      </c>
      <c r="B54" t="s">
        <v>125</v>
      </c>
      <c r="C54" t="s">
        <v>149</v>
      </c>
      <c r="D54" s="22">
        <v>1.56</v>
      </c>
    </row>
    <row r="55" spans="1:4" x14ac:dyDescent="0.25">
      <c r="A55" t="s">
        <v>146</v>
      </c>
      <c r="B55" t="s">
        <v>144</v>
      </c>
      <c r="C55" t="s">
        <v>147</v>
      </c>
      <c r="D55" s="22">
        <v>19.23</v>
      </c>
    </row>
    <row r="56" spans="1:4" x14ac:dyDescent="0.25">
      <c r="A56" t="s">
        <v>141</v>
      </c>
      <c r="B56" t="s">
        <v>64</v>
      </c>
      <c r="C56" t="s">
        <v>142</v>
      </c>
      <c r="D56" s="22">
        <v>0.3</v>
      </c>
    </row>
    <row r="57" spans="1:4" x14ac:dyDescent="0.25">
      <c r="A57" t="s">
        <v>143</v>
      </c>
      <c r="B57" t="s">
        <v>144</v>
      </c>
      <c r="C57" t="s">
        <v>145</v>
      </c>
      <c r="D57" s="22">
        <v>121.99</v>
      </c>
    </row>
    <row r="58" spans="1:4" x14ac:dyDescent="0.25">
      <c r="A58" t="s">
        <v>237</v>
      </c>
      <c r="B58" t="s">
        <v>125</v>
      </c>
      <c r="C58" t="s">
        <v>238</v>
      </c>
      <c r="D58" s="22">
        <v>74.77</v>
      </c>
    </row>
    <row r="59" spans="1:4" x14ac:dyDescent="0.25">
      <c r="A59" t="s">
        <v>172</v>
      </c>
      <c r="B59" t="s">
        <v>64</v>
      </c>
      <c r="C59" t="s">
        <v>173</v>
      </c>
      <c r="D59" s="22">
        <v>0.9</v>
      </c>
    </row>
    <row r="60" spans="1:4" x14ac:dyDescent="0.25">
      <c r="A60" t="s">
        <v>219</v>
      </c>
      <c r="B60" t="s">
        <v>144</v>
      </c>
      <c r="C60" t="s">
        <v>220</v>
      </c>
      <c r="D60" s="22">
        <v>40.659999999999997</v>
      </c>
    </row>
    <row r="61" spans="1:4" x14ac:dyDescent="0.25">
      <c r="A61" t="s">
        <v>408</v>
      </c>
      <c r="B61" t="s">
        <v>13</v>
      </c>
      <c r="C61" t="s">
        <v>409</v>
      </c>
      <c r="D61" s="22">
        <v>0.4</v>
      </c>
    </row>
    <row r="62" spans="1:4" x14ac:dyDescent="0.25">
      <c r="A62" t="s">
        <v>379</v>
      </c>
      <c r="B62" t="s">
        <v>13</v>
      </c>
      <c r="C62" t="s">
        <v>380</v>
      </c>
      <c r="D62" s="22">
        <v>0.16</v>
      </c>
    </row>
    <row r="63" spans="1:4" x14ac:dyDescent="0.25">
      <c r="A63" t="s">
        <v>206</v>
      </c>
      <c r="B63" t="s">
        <v>64</v>
      </c>
      <c r="C63" t="s">
        <v>207</v>
      </c>
      <c r="D63" s="22">
        <v>1.49</v>
      </c>
    </row>
    <row r="64" spans="1:4" x14ac:dyDescent="0.25">
      <c r="A64" t="s">
        <v>197</v>
      </c>
      <c r="B64" t="s">
        <v>64</v>
      </c>
      <c r="C64" t="s">
        <v>198</v>
      </c>
      <c r="D64" s="22">
        <v>2.02</v>
      </c>
    </row>
    <row r="65" spans="1:4" x14ac:dyDescent="0.25">
      <c r="A65" t="s">
        <v>168</v>
      </c>
      <c r="B65" t="s">
        <v>13</v>
      </c>
      <c r="C65" t="s">
        <v>169</v>
      </c>
      <c r="D65" s="22">
        <v>4.5</v>
      </c>
    </row>
    <row r="66" spans="1:4" x14ac:dyDescent="0.25">
      <c r="A66" t="s">
        <v>195</v>
      </c>
      <c r="B66" t="s">
        <v>24</v>
      </c>
      <c r="C66" t="s">
        <v>196</v>
      </c>
      <c r="D66" s="22">
        <v>8.59</v>
      </c>
    </row>
    <row r="67" spans="1:4" x14ac:dyDescent="0.25">
      <c r="A67" t="s">
        <v>386</v>
      </c>
      <c r="B67" t="s">
        <v>24</v>
      </c>
      <c r="C67" t="s">
        <v>387</v>
      </c>
      <c r="D67" s="22">
        <v>36.57</v>
      </c>
    </row>
    <row r="68" spans="1:4" x14ac:dyDescent="0.25">
      <c r="A68" t="s">
        <v>383</v>
      </c>
      <c r="B68" t="s">
        <v>19</v>
      </c>
      <c r="C68" t="s">
        <v>384</v>
      </c>
      <c r="D68" s="22">
        <v>3.99</v>
      </c>
    </row>
    <row r="69" spans="1:4" x14ac:dyDescent="0.25">
      <c r="A69" t="s">
        <v>201</v>
      </c>
      <c r="B69" t="s">
        <v>19</v>
      </c>
      <c r="C69" t="s">
        <v>202</v>
      </c>
      <c r="D69" s="22">
        <v>0.43</v>
      </c>
    </row>
    <row r="70" spans="1:4" x14ac:dyDescent="0.25">
      <c r="A70" t="s">
        <v>203</v>
      </c>
      <c r="B70" t="s">
        <v>204</v>
      </c>
      <c r="C70" t="s">
        <v>205</v>
      </c>
      <c r="D70" s="22">
        <v>109.34</v>
      </c>
    </row>
    <row r="71" spans="1:4" x14ac:dyDescent="0.25">
      <c r="A71" t="s">
        <v>221</v>
      </c>
      <c r="B71" t="s">
        <v>13</v>
      </c>
      <c r="C71" t="s">
        <v>222</v>
      </c>
      <c r="D71" s="22">
        <v>0.16</v>
      </c>
    </row>
    <row r="72" spans="1:4" x14ac:dyDescent="0.25">
      <c r="A72" t="s">
        <v>212</v>
      </c>
      <c r="B72" t="s">
        <v>13</v>
      </c>
      <c r="C72" t="s">
        <v>213</v>
      </c>
      <c r="D72" s="22">
        <v>1.47</v>
      </c>
    </row>
    <row r="73" spans="1:4" x14ac:dyDescent="0.25">
      <c r="A73" t="s">
        <v>170</v>
      </c>
      <c r="B73" t="s">
        <v>64</v>
      </c>
      <c r="C73" t="s">
        <v>171</v>
      </c>
      <c r="D73" s="22">
        <v>2.0299999999999998</v>
      </c>
    </row>
    <row r="74" spans="1:4" x14ac:dyDescent="0.25">
      <c r="A74" t="s">
        <v>231</v>
      </c>
      <c r="B74" t="s">
        <v>24</v>
      </c>
      <c r="C74" t="s">
        <v>232</v>
      </c>
      <c r="D74" s="22">
        <v>6.35</v>
      </c>
    </row>
    <row r="75" spans="1:4" x14ac:dyDescent="0.25">
      <c r="A75" t="s">
        <v>293</v>
      </c>
      <c r="B75" t="s">
        <v>24</v>
      </c>
      <c r="C75" t="s">
        <v>294</v>
      </c>
      <c r="D75" s="22">
        <v>2.4</v>
      </c>
    </row>
    <row r="76" spans="1:4" x14ac:dyDescent="0.25">
      <c r="A76" t="s">
        <v>381</v>
      </c>
      <c r="B76" t="s">
        <v>19</v>
      </c>
      <c r="C76" t="s">
        <v>382</v>
      </c>
      <c r="D76" s="22">
        <v>3.42</v>
      </c>
    </row>
    <row r="77" spans="1:4" x14ac:dyDescent="0.25">
      <c r="A77" t="s">
        <v>247</v>
      </c>
      <c r="B77" t="s">
        <v>248</v>
      </c>
      <c r="C77" t="s">
        <v>249</v>
      </c>
      <c r="D77" s="22">
        <v>11.96</v>
      </c>
    </row>
    <row r="78" spans="1:4" x14ac:dyDescent="0.25">
      <c r="A78" t="s">
        <v>250</v>
      </c>
      <c r="B78" t="s">
        <v>248</v>
      </c>
      <c r="C78" t="s">
        <v>251</v>
      </c>
      <c r="D78" s="22">
        <v>17.21</v>
      </c>
    </row>
    <row r="79" spans="1:4" x14ac:dyDescent="0.25">
      <c r="A79" t="s">
        <v>229</v>
      </c>
      <c r="B79" t="s">
        <v>64</v>
      </c>
      <c r="C79" t="s">
        <v>230</v>
      </c>
      <c r="D79" s="22">
        <v>0.97</v>
      </c>
    </row>
    <row r="80" spans="1:4" x14ac:dyDescent="0.25">
      <c r="A80" t="s">
        <v>389</v>
      </c>
      <c r="B80" t="s">
        <v>24</v>
      </c>
      <c r="C80" t="s">
        <v>390</v>
      </c>
      <c r="D80" s="22">
        <v>16.5</v>
      </c>
    </row>
    <row r="81" spans="1:4" x14ac:dyDescent="0.25">
      <c r="A81" t="s">
        <v>396</v>
      </c>
      <c r="B81" t="s">
        <v>64</v>
      </c>
      <c r="C81" t="s">
        <v>397</v>
      </c>
      <c r="D81" s="22">
        <v>3.41</v>
      </c>
    </row>
    <row r="82" spans="1:4" x14ac:dyDescent="0.25">
      <c r="A82" t="s">
        <v>394</v>
      </c>
      <c r="B82" t="s">
        <v>64</v>
      </c>
      <c r="C82" t="s">
        <v>395</v>
      </c>
      <c r="D82" s="22">
        <v>4.38</v>
      </c>
    </row>
    <row r="83" spans="1:4" x14ac:dyDescent="0.25">
      <c r="A83" t="s">
        <v>245</v>
      </c>
      <c r="B83" t="s">
        <v>24</v>
      </c>
      <c r="C83" t="s">
        <v>246</v>
      </c>
      <c r="D83" s="22">
        <v>293.41000000000003</v>
      </c>
    </row>
    <row r="84" spans="1:4" x14ac:dyDescent="0.25">
      <c r="A84" t="s">
        <v>343</v>
      </c>
      <c r="B84" t="s">
        <v>19</v>
      </c>
      <c r="C84" t="s">
        <v>344</v>
      </c>
      <c r="D84" s="22">
        <v>2.94</v>
      </c>
    </row>
    <row r="85" spans="1:4" x14ac:dyDescent="0.25">
      <c r="A85" t="s">
        <v>275</v>
      </c>
      <c r="B85" t="s">
        <v>19</v>
      </c>
      <c r="C85" t="s">
        <v>276</v>
      </c>
      <c r="D85" s="22">
        <v>48.64</v>
      </c>
    </row>
    <row r="86" spans="1:4" x14ac:dyDescent="0.25">
      <c r="A86" t="s">
        <v>282</v>
      </c>
      <c r="B86" t="s">
        <v>19</v>
      </c>
      <c r="C86" t="s">
        <v>283</v>
      </c>
      <c r="D86" s="22">
        <v>68.150000000000006</v>
      </c>
    </row>
    <row r="87" spans="1:4" x14ac:dyDescent="0.25">
      <c r="A87" t="s">
        <v>285</v>
      </c>
      <c r="B87" t="s">
        <v>13</v>
      </c>
      <c r="C87" t="s">
        <v>286</v>
      </c>
      <c r="D87" s="22">
        <v>70</v>
      </c>
    </row>
    <row r="88" spans="1:4" x14ac:dyDescent="0.25">
      <c r="A88" t="s">
        <v>288</v>
      </c>
      <c r="B88" t="s">
        <v>24</v>
      </c>
      <c r="C88" t="s">
        <v>289</v>
      </c>
      <c r="D88" s="22">
        <v>13.96</v>
      </c>
    </row>
    <row r="89" spans="1:4" x14ac:dyDescent="0.25">
      <c r="A89" t="s">
        <v>345</v>
      </c>
      <c r="B89" t="s">
        <v>13</v>
      </c>
      <c r="C89" t="s">
        <v>346</v>
      </c>
      <c r="D89" s="22">
        <v>1033.2</v>
      </c>
    </row>
    <row r="90" spans="1:4" x14ac:dyDescent="0.25">
      <c r="A90" t="s">
        <v>258</v>
      </c>
      <c r="B90" t="s">
        <v>13</v>
      </c>
      <c r="C90" t="s">
        <v>259</v>
      </c>
      <c r="D90" s="22">
        <v>325.12</v>
      </c>
    </row>
    <row r="91" spans="1:4" x14ac:dyDescent="0.25">
      <c r="A91" t="s">
        <v>262</v>
      </c>
      <c r="B91" t="s">
        <v>13</v>
      </c>
      <c r="C91" t="s">
        <v>263</v>
      </c>
      <c r="D91" s="22">
        <v>501.6</v>
      </c>
    </row>
    <row r="92" spans="1:4" x14ac:dyDescent="0.25">
      <c r="A92" t="s">
        <v>270</v>
      </c>
      <c r="B92" t="s">
        <v>13</v>
      </c>
      <c r="C92" t="s">
        <v>271</v>
      </c>
      <c r="D92" s="22">
        <v>1188.69</v>
      </c>
    </row>
    <row r="93" spans="1:4" x14ac:dyDescent="0.25">
      <c r="A93" t="s">
        <v>296</v>
      </c>
      <c r="B93" t="s">
        <v>13</v>
      </c>
      <c r="C93" t="s">
        <v>297</v>
      </c>
      <c r="D93" s="22">
        <v>75</v>
      </c>
    </row>
    <row r="94" spans="1:4" x14ac:dyDescent="0.25">
      <c r="A94" t="s">
        <v>303</v>
      </c>
      <c r="B94" t="s">
        <v>13</v>
      </c>
      <c r="C94" t="s">
        <v>304</v>
      </c>
      <c r="D94" s="22">
        <v>199.2</v>
      </c>
    </row>
    <row r="95" spans="1:4" x14ac:dyDescent="0.25">
      <c r="A95" t="s">
        <v>299</v>
      </c>
      <c r="B95" t="s">
        <v>13</v>
      </c>
      <c r="C95" t="s">
        <v>300</v>
      </c>
      <c r="D95" s="22">
        <v>120.8</v>
      </c>
    </row>
    <row r="96" spans="1:4" x14ac:dyDescent="0.25">
      <c r="A96" t="s">
        <v>305</v>
      </c>
      <c r="B96" t="s">
        <v>13</v>
      </c>
      <c r="C96" t="s">
        <v>306</v>
      </c>
      <c r="D96" s="22">
        <v>1496</v>
      </c>
    </row>
    <row r="97" spans="1:4" x14ac:dyDescent="0.25">
      <c r="A97" t="s">
        <v>301</v>
      </c>
      <c r="B97" t="s">
        <v>13</v>
      </c>
      <c r="C97" t="s">
        <v>302</v>
      </c>
      <c r="D97" s="22">
        <v>88</v>
      </c>
    </row>
    <row r="98" spans="1:4" x14ac:dyDescent="0.25">
      <c r="A98" t="s">
        <v>277</v>
      </c>
      <c r="B98" t="s">
        <v>13</v>
      </c>
      <c r="C98" t="s">
        <v>278</v>
      </c>
      <c r="D98" s="22">
        <v>8.1199999999999992</v>
      </c>
    </row>
    <row r="99" spans="1:4" x14ac:dyDescent="0.25">
      <c r="A99" t="s">
        <v>280</v>
      </c>
      <c r="B99" t="s">
        <v>13</v>
      </c>
      <c r="C99" t="s">
        <v>281</v>
      </c>
      <c r="D99" s="22">
        <v>10.199999999999999</v>
      </c>
    </row>
    <row r="100" spans="1:4" x14ac:dyDescent="0.25">
      <c r="A100" t="s">
        <v>290</v>
      </c>
      <c r="B100" t="s">
        <v>13</v>
      </c>
      <c r="C100" t="s">
        <v>291</v>
      </c>
      <c r="D100" s="22">
        <v>4.33</v>
      </c>
    </row>
    <row r="101" spans="1:4" x14ac:dyDescent="0.25">
      <c r="A101" t="s">
        <v>399</v>
      </c>
      <c r="B101" t="s">
        <v>64</v>
      </c>
      <c r="C101" t="s">
        <v>400</v>
      </c>
      <c r="D101" s="22">
        <v>77.459999999999994</v>
      </c>
    </row>
    <row r="102" spans="1:4" x14ac:dyDescent="0.25">
      <c r="A102" t="s">
        <v>266</v>
      </c>
      <c r="B102" t="s">
        <v>13</v>
      </c>
      <c r="C102" t="s">
        <v>267</v>
      </c>
      <c r="D102" s="22">
        <v>1.58</v>
      </c>
    </row>
    <row r="103" spans="1:4" x14ac:dyDescent="0.25">
      <c r="A103" t="s">
        <v>268</v>
      </c>
      <c r="B103" t="s">
        <v>13</v>
      </c>
      <c r="C103" t="s">
        <v>269</v>
      </c>
      <c r="D103" s="22">
        <v>8.2899999999999991</v>
      </c>
    </row>
    <row r="104" spans="1:4" x14ac:dyDescent="0.25">
      <c r="A104" t="s">
        <v>402</v>
      </c>
      <c r="B104" t="s">
        <v>19</v>
      </c>
      <c r="C104" t="s">
        <v>403</v>
      </c>
      <c r="D104" s="22">
        <v>10.41</v>
      </c>
    </row>
    <row r="105" spans="1:4" x14ac:dyDescent="0.25">
      <c r="A105" t="s">
        <v>405</v>
      </c>
      <c r="B105" t="s">
        <v>19</v>
      </c>
      <c r="C105" t="s">
        <v>406</v>
      </c>
      <c r="D105" s="22">
        <v>7.26</v>
      </c>
    </row>
    <row r="106" spans="1:4" x14ac:dyDescent="0.25">
      <c r="A106" t="s">
        <v>410</v>
      </c>
      <c r="B106" t="s">
        <v>19</v>
      </c>
      <c r="C106" t="s">
        <v>411</v>
      </c>
      <c r="D106" s="22">
        <v>2.41</v>
      </c>
    </row>
    <row r="107" spans="1:4" x14ac:dyDescent="0.25">
      <c r="A107" t="s">
        <v>314</v>
      </c>
      <c r="B107" t="s">
        <v>19</v>
      </c>
      <c r="C107" t="s">
        <v>315</v>
      </c>
      <c r="D107" s="22">
        <v>3.42</v>
      </c>
    </row>
    <row r="108" spans="1:4" x14ac:dyDescent="0.25">
      <c r="A108" t="s">
        <v>352</v>
      </c>
      <c r="B108" t="s">
        <v>19</v>
      </c>
      <c r="C108" t="s">
        <v>353</v>
      </c>
      <c r="D108" s="22">
        <v>9.89</v>
      </c>
    </row>
    <row r="109" spans="1:4" x14ac:dyDescent="0.25">
      <c r="A109" t="s">
        <v>412</v>
      </c>
      <c r="B109" t="s">
        <v>13</v>
      </c>
      <c r="C109" t="s">
        <v>413</v>
      </c>
      <c r="D109" s="22">
        <v>2.82</v>
      </c>
    </row>
    <row r="110" spans="1:4" x14ac:dyDescent="0.25">
      <c r="A110" t="s">
        <v>419</v>
      </c>
      <c r="B110" t="s">
        <v>13</v>
      </c>
      <c r="C110" t="s">
        <v>420</v>
      </c>
      <c r="D110" s="22">
        <v>52.7</v>
      </c>
    </row>
    <row r="111" spans="1:4" x14ac:dyDescent="0.25">
      <c r="A111" t="s">
        <v>422</v>
      </c>
      <c r="B111" t="s">
        <v>19</v>
      </c>
      <c r="C111" t="s">
        <v>423</v>
      </c>
      <c r="D111" s="22">
        <v>27.81</v>
      </c>
    </row>
    <row r="112" spans="1:4" x14ac:dyDescent="0.25">
      <c r="A112" t="s">
        <v>429</v>
      </c>
      <c r="B112" t="s">
        <v>19</v>
      </c>
      <c r="C112" t="s">
        <v>430</v>
      </c>
      <c r="D112" s="22">
        <v>5.89</v>
      </c>
    </row>
    <row r="113" spans="1:4" x14ac:dyDescent="0.25">
      <c r="A113" t="s">
        <v>432</v>
      </c>
      <c r="B113" t="s">
        <v>19</v>
      </c>
      <c r="C113" t="s">
        <v>433</v>
      </c>
      <c r="D113" s="22">
        <v>1.92</v>
      </c>
    </row>
    <row r="114" spans="1:4" x14ac:dyDescent="0.25">
      <c r="A114" t="s">
        <v>355</v>
      </c>
      <c r="B114" t="s">
        <v>13</v>
      </c>
      <c r="C114" t="s">
        <v>356</v>
      </c>
      <c r="D114" s="22">
        <v>12.2</v>
      </c>
    </row>
    <row r="115" spans="1:4" x14ac:dyDescent="0.25">
      <c r="A115" t="s">
        <v>360</v>
      </c>
      <c r="B115" t="s">
        <v>13</v>
      </c>
      <c r="C115" t="s">
        <v>361</v>
      </c>
      <c r="D115" s="22">
        <v>12.53</v>
      </c>
    </row>
    <row r="116" spans="1:4" x14ac:dyDescent="0.25">
      <c r="A116" t="s">
        <v>363</v>
      </c>
      <c r="B116" t="s">
        <v>13</v>
      </c>
      <c r="C116" t="s">
        <v>364</v>
      </c>
      <c r="D116" s="22">
        <v>143.15</v>
      </c>
    </row>
    <row r="117" spans="1:4" x14ac:dyDescent="0.25">
      <c r="A117" t="s">
        <v>368</v>
      </c>
      <c r="B117">
        <v>0</v>
      </c>
      <c r="C117" t="s">
        <v>369</v>
      </c>
      <c r="D117" s="22">
        <v>350</v>
      </c>
    </row>
    <row r="118" spans="1:4" x14ac:dyDescent="0.25">
      <c r="A118" t="s">
        <v>312</v>
      </c>
      <c r="B118" t="s">
        <v>13</v>
      </c>
      <c r="C118" t="s">
        <v>313</v>
      </c>
      <c r="D118" s="22">
        <v>0.34</v>
      </c>
    </row>
    <row r="119" spans="1:4" x14ac:dyDescent="0.25">
      <c r="A119" t="s">
        <v>417</v>
      </c>
      <c r="B119" t="s">
        <v>13</v>
      </c>
      <c r="C119" t="s">
        <v>418</v>
      </c>
      <c r="D119" s="22">
        <v>1.44</v>
      </c>
    </row>
    <row r="120" spans="1:4" x14ac:dyDescent="0.25">
      <c r="A120" t="s">
        <v>424</v>
      </c>
      <c r="B120" t="s">
        <v>13</v>
      </c>
      <c r="C120" t="s">
        <v>425</v>
      </c>
      <c r="D120" s="22">
        <v>0.46</v>
      </c>
    </row>
    <row r="121" spans="1:4" x14ac:dyDescent="0.25">
      <c r="A121" t="s">
        <v>357</v>
      </c>
      <c r="B121" t="s">
        <v>13</v>
      </c>
      <c r="C121" t="s">
        <v>358</v>
      </c>
      <c r="D121" s="22">
        <v>0.38</v>
      </c>
    </row>
    <row r="122" spans="1:4" x14ac:dyDescent="0.25">
      <c r="A122" t="s">
        <v>365</v>
      </c>
      <c r="B122" t="s">
        <v>13</v>
      </c>
      <c r="C122" t="s">
        <v>366</v>
      </c>
      <c r="D122" s="22">
        <v>0.34</v>
      </c>
    </row>
    <row r="123" spans="1:4" x14ac:dyDescent="0.25">
      <c r="A123" t="s">
        <v>427</v>
      </c>
      <c r="B123" t="s">
        <v>13</v>
      </c>
      <c r="C123" t="s">
        <v>428</v>
      </c>
      <c r="D123" s="22">
        <v>0.17</v>
      </c>
    </row>
    <row r="124" spans="1:4" x14ac:dyDescent="0.25">
      <c r="A124" t="s">
        <v>371</v>
      </c>
      <c r="B124" t="s">
        <v>13</v>
      </c>
      <c r="C124" t="s">
        <v>372</v>
      </c>
      <c r="D124" s="22">
        <v>9.98</v>
      </c>
    </row>
    <row r="125" spans="1:4" x14ac:dyDescent="0.25">
      <c r="A125" t="s">
        <v>435</v>
      </c>
      <c r="B125" t="s">
        <v>13</v>
      </c>
      <c r="C125" t="s">
        <v>436</v>
      </c>
      <c r="D125" s="22">
        <v>357</v>
      </c>
    </row>
    <row r="126" spans="1:4" x14ac:dyDescent="0.25">
      <c r="A126" t="s">
        <v>340</v>
      </c>
      <c r="B126">
        <v>0</v>
      </c>
      <c r="C126" t="s">
        <v>341</v>
      </c>
      <c r="D126" s="22">
        <v>80</v>
      </c>
    </row>
    <row r="127" spans="1:4" x14ac:dyDescent="0.25">
      <c r="A127" s="15" t="s">
        <v>347</v>
      </c>
    </row>
    <row r="128" spans="1:4" x14ac:dyDescent="0.25">
      <c r="A128" t="s">
        <v>348</v>
      </c>
      <c r="B128" t="s">
        <v>13</v>
      </c>
      <c r="C128" t="s">
        <v>349</v>
      </c>
      <c r="D128" s="22">
        <v>90</v>
      </c>
    </row>
  </sheetData>
  <sheetProtection sheet="1"/>
  <mergeCells count="5">
    <mergeCell ref="A1:D1"/>
    <mergeCell ref="A2:D2"/>
    <mergeCell ref="A3:D3"/>
    <mergeCell ref="A4:D4"/>
    <mergeCell ref="A6:D6"/>
  </mergeCells>
  <pageMargins left="0.75" right="0.75" top="0.75" bottom="0.5" header="0.5" footer="0.7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3"/>
  <sheetViews>
    <sheetView workbookViewId="0"/>
  </sheetViews>
  <sheetFormatPr baseColWidth="10" defaultColWidth="9.140625" defaultRowHeight="15" x14ac:dyDescent="0.25"/>
  <cols>
    <col min="1" max="1" width="25.7109375" customWidth="1"/>
    <col min="2" max="2" width="3.42578125" customWidth="1"/>
    <col min="3" max="7" width="13.7109375" customWidth="1"/>
    <col min="8" max="8" width="25.7109375" customWidth="1"/>
  </cols>
  <sheetData>
    <row r="1" spans="1:8" x14ac:dyDescent="0.25">
      <c r="E1" s="47" t="s">
        <v>0</v>
      </c>
      <c r="F1" s="47" t="s">
        <v>0</v>
      </c>
      <c r="G1" s="47" t="s">
        <v>0</v>
      </c>
      <c r="H1" s="47" t="s">
        <v>0</v>
      </c>
    </row>
    <row r="2" spans="1:8" x14ac:dyDescent="0.25">
      <c r="E2" s="47"/>
      <c r="F2" s="47"/>
      <c r="G2" s="47"/>
      <c r="H2" s="47"/>
    </row>
    <row r="3" spans="1:8" x14ac:dyDescent="0.25">
      <c r="E3" s="47"/>
      <c r="F3" s="47"/>
      <c r="G3" s="47"/>
      <c r="H3" s="47"/>
    </row>
    <row r="4" spans="1:8" x14ac:dyDescent="0.25">
      <c r="E4" s="47"/>
      <c r="F4" s="47"/>
      <c r="G4" s="47"/>
      <c r="H4" s="47"/>
    </row>
    <row r="6" spans="1:8" ht="18.75" x14ac:dyDescent="0.3">
      <c r="C6" s="48" t="s">
        <v>441</v>
      </c>
      <c r="D6" s="48" t="s">
        <v>441</v>
      </c>
      <c r="E6" s="48" t="s">
        <v>441</v>
      </c>
      <c r="F6" s="48" t="s">
        <v>441</v>
      </c>
      <c r="G6" s="48" t="s">
        <v>441</v>
      </c>
    </row>
    <row r="10" spans="1:8" x14ac:dyDescent="0.25">
      <c r="B10" t="s">
        <v>442</v>
      </c>
      <c r="C10" s="28" t="s">
        <v>5</v>
      </c>
      <c r="D10" s="29" t="s">
        <v>6</v>
      </c>
      <c r="E10" s="28" t="s">
        <v>7</v>
      </c>
    </row>
    <row r="11" spans="1:8" x14ac:dyDescent="0.25">
      <c r="B11" t="s">
        <v>442</v>
      </c>
      <c r="C11" s="28" t="s">
        <v>8</v>
      </c>
      <c r="D11" s="29" t="s">
        <v>6</v>
      </c>
      <c r="E11" s="28" t="s">
        <v>9</v>
      </c>
    </row>
    <row r="12" spans="1:8" x14ac:dyDescent="0.25">
      <c r="B12" t="s">
        <v>442</v>
      </c>
      <c r="C12" s="28" t="s">
        <v>10</v>
      </c>
      <c r="D12" s="29" t="s">
        <v>6</v>
      </c>
      <c r="E12" s="28" t="s">
        <v>9</v>
      </c>
    </row>
    <row r="14" spans="1:8" ht="45" customHeight="1" x14ac:dyDescent="0.25">
      <c r="A14" s="30" t="s">
        <v>443</v>
      </c>
      <c r="B14" s="31" t="s">
        <v>444</v>
      </c>
      <c r="C14" s="30" t="s">
        <v>12</v>
      </c>
      <c r="D14" s="30" t="s">
        <v>13</v>
      </c>
      <c r="E14" s="46" t="s">
        <v>14</v>
      </c>
      <c r="F14" s="46" t="s">
        <v>14</v>
      </c>
      <c r="G14" s="32">
        <f>SUM(G15:G15)</f>
        <v>1</v>
      </c>
    </row>
    <row r="15" spans="1:8" x14ac:dyDescent="0.25">
      <c r="A15" s="33" t="s">
        <v>445</v>
      </c>
      <c r="B15" s="33"/>
      <c r="C15" s="34">
        <v>1</v>
      </c>
      <c r="D15" s="34"/>
      <c r="E15" s="34"/>
      <c r="F15" s="34"/>
      <c r="G15" s="34">
        <f>PRODUCT(C15:F15)</f>
        <v>1</v>
      </c>
    </row>
    <row r="17" spans="1:7" ht="45" customHeight="1" x14ac:dyDescent="0.25">
      <c r="A17" s="30" t="s">
        <v>446</v>
      </c>
      <c r="B17" s="31" t="s">
        <v>444</v>
      </c>
      <c r="C17" s="30" t="s">
        <v>15</v>
      </c>
      <c r="D17" s="30" t="s">
        <v>16</v>
      </c>
      <c r="E17" s="46" t="s">
        <v>447</v>
      </c>
      <c r="F17" s="46" t="s">
        <v>447</v>
      </c>
      <c r="G17" s="32">
        <f>SUM(G18:G18)</f>
        <v>3</v>
      </c>
    </row>
    <row r="18" spans="1:7" x14ac:dyDescent="0.25">
      <c r="A18" s="33" t="s">
        <v>448</v>
      </c>
      <c r="B18" s="33"/>
      <c r="C18" s="34">
        <v>3</v>
      </c>
      <c r="D18" s="34"/>
      <c r="E18" s="34"/>
      <c r="F18" s="34"/>
      <c r="G18" s="34">
        <f>PRODUCT(C18:F18)</f>
        <v>3</v>
      </c>
    </row>
    <row r="20" spans="1:7" ht="45" customHeight="1" x14ac:dyDescent="0.25">
      <c r="A20" s="30" t="s">
        <v>449</v>
      </c>
      <c r="B20" s="31" t="s">
        <v>444</v>
      </c>
      <c r="C20" s="30" t="s">
        <v>18</v>
      </c>
      <c r="D20" s="30" t="s">
        <v>19</v>
      </c>
      <c r="E20" s="46" t="s">
        <v>20</v>
      </c>
      <c r="F20" s="46" t="s">
        <v>20</v>
      </c>
      <c r="G20" s="32">
        <f>SUM(G21:G22)</f>
        <v>5.2</v>
      </c>
    </row>
    <row r="21" spans="1:7" x14ac:dyDescent="0.25">
      <c r="A21" s="33" t="s">
        <v>450</v>
      </c>
      <c r="B21" s="33"/>
      <c r="C21" s="34">
        <v>1.6</v>
      </c>
      <c r="D21" s="34">
        <v>2</v>
      </c>
      <c r="E21" s="34"/>
      <c r="F21" s="34"/>
      <c r="G21" s="34">
        <f>PRODUCT(C21:F21)</f>
        <v>3.2</v>
      </c>
    </row>
    <row r="22" spans="1:7" x14ac:dyDescent="0.25">
      <c r="A22" s="33"/>
      <c r="B22" s="33"/>
      <c r="C22" s="34">
        <v>1</v>
      </c>
      <c r="D22" s="34">
        <v>2</v>
      </c>
      <c r="E22" s="34"/>
      <c r="F22" s="34"/>
      <c r="G22" s="34">
        <f>PRODUCT(C22:F22)</f>
        <v>2</v>
      </c>
    </row>
    <row r="24" spans="1:7" ht="45" customHeight="1" x14ac:dyDescent="0.25">
      <c r="A24" s="30" t="s">
        <v>451</v>
      </c>
      <c r="B24" s="31" t="s">
        <v>444</v>
      </c>
      <c r="C24" s="30" t="s">
        <v>21</v>
      </c>
      <c r="D24" s="30" t="s">
        <v>13</v>
      </c>
      <c r="E24" s="46" t="s">
        <v>22</v>
      </c>
      <c r="F24" s="46" t="s">
        <v>22</v>
      </c>
      <c r="G24" s="32">
        <f>SUM(G25:G25)</f>
        <v>1</v>
      </c>
    </row>
    <row r="25" spans="1:7" x14ac:dyDescent="0.25">
      <c r="A25" s="33" t="s">
        <v>452</v>
      </c>
      <c r="B25" s="33"/>
      <c r="C25" s="34">
        <v>1</v>
      </c>
      <c r="D25" s="34"/>
      <c r="E25" s="34"/>
      <c r="F25" s="34"/>
      <c r="G25" s="34">
        <f>PRODUCT(C25:F25)</f>
        <v>1</v>
      </c>
    </row>
    <row r="27" spans="1:7" ht="45" customHeight="1" x14ac:dyDescent="0.25">
      <c r="A27" s="30" t="s">
        <v>453</v>
      </c>
      <c r="B27" s="31" t="s">
        <v>444</v>
      </c>
      <c r="C27" s="30" t="s">
        <v>23</v>
      </c>
      <c r="D27" s="30" t="s">
        <v>24</v>
      </c>
      <c r="E27" s="46" t="s">
        <v>25</v>
      </c>
      <c r="F27" s="46" t="s">
        <v>25</v>
      </c>
      <c r="G27" s="32">
        <f>SUM(G28:G28)</f>
        <v>4.5</v>
      </c>
    </row>
    <row r="28" spans="1:7" x14ac:dyDescent="0.25">
      <c r="A28" s="33" t="s">
        <v>454</v>
      </c>
      <c r="B28" s="33"/>
      <c r="C28" s="34">
        <v>2.5</v>
      </c>
      <c r="D28" s="34">
        <v>1.8</v>
      </c>
      <c r="E28" s="34"/>
      <c r="F28" s="34"/>
      <c r="G28" s="34">
        <f>PRODUCT(C28:F28)</f>
        <v>4.5</v>
      </c>
    </row>
    <row r="30" spans="1:7" ht="45" customHeight="1" x14ac:dyDescent="0.25">
      <c r="A30" s="30" t="s">
        <v>455</v>
      </c>
      <c r="B30" s="31" t="s">
        <v>444</v>
      </c>
      <c r="C30" s="30" t="s">
        <v>26</v>
      </c>
      <c r="D30" s="30" t="s">
        <v>13</v>
      </c>
      <c r="E30" s="46" t="s">
        <v>27</v>
      </c>
      <c r="F30" s="46" t="s">
        <v>27</v>
      </c>
      <c r="G30" s="32">
        <f>SUM(G31:G31)</f>
        <v>1</v>
      </c>
    </row>
    <row r="31" spans="1:7" x14ac:dyDescent="0.25">
      <c r="A31" s="33" t="s">
        <v>456</v>
      </c>
      <c r="B31" s="33"/>
      <c r="C31" s="34">
        <v>1</v>
      </c>
      <c r="D31" s="34"/>
      <c r="E31" s="34"/>
      <c r="F31" s="34"/>
      <c r="G31" s="34">
        <f>PRODUCT(C31:F31)</f>
        <v>1</v>
      </c>
    </row>
    <row r="33" spans="1:7" ht="45" customHeight="1" x14ac:dyDescent="0.25">
      <c r="A33" s="30" t="s">
        <v>457</v>
      </c>
      <c r="B33" s="31" t="s">
        <v>444</v>
      </c>
      <c r="C33" s="30" t="s">
        <v>28</v>
      </c>
      <c r="D33" s="30" t="s">
        <v>24</v>
      </c>
      <c r="E33" s="46" t="s">
        <v>29</v>
      </c>
      <c r="F33" s="46" t="s">
        <v>29</v>
      </c>
      <c r="G33" s="32">
        <f>SUM(G34:G34)</f>
        <v>4.5</v>
      </c>
    </row>
    <row r="34" spans="1:7" x14ac:dyDescent="0.25">
      <c r="A34" s="33" t="s">
        <v>454</v>
      </c>
      <c r="B34" s="33"/>
      <c r="C34" s="34">
        <v>2.5</v>
      </c>
      <c r="D34" s="34">
        <v>1.8</v>
      </c>
      <c r="E34" s="34"/>
      <c r="F34" s="34"/>
      <c r="G34" s="34">
        <f>PRODUCT(C34:F34)</f>
        <v>4.5</v>
      </c>
    </row>
    <row r="36" spans="1:7" ht="45" customHeight="1" x14ac:dyDescent="0.25">
      <c r="A36" s="30" t="s">
        <v>458</v>
      </c>
      <c r="B36" s="31" t="s">
        <v>444</v>
      </c>
      <c r="C36" s="30" t="s">
        <v>30</v>
      </c>
      <c r="D36" s="30" t="s">
        <v>24</v>
      </c>
      <c r="E36" s="46" t="s">
        <v>31</v>
      </c>
      <c r="F36" s="46" t="s">
        <v>31</v>
      </c>
      <c r="G36" s="32">
        <f>SUM(G37:G37)</f>
        <v>11.25</v>
      </c>
    </row>
    <row r="37" spans="1:7" x14ac:dyDescent="0.25">
      <c r="A37" s="33" t="s">
        <v>459</v>
      </c>
      <c r="B37" s="33"/>
      <c r="C37" s="34">
        <v>4.5</v>
      </c>
      <c r="D37" s="34">
        <v>2.5</v>
      </c>
      <c r="E37" s="34"/>
      <c r="F37" s="34"/>
      <c r="G37" s="34">
        <f>PRODUCT(C37:F37)</f>
        <v>11.25</v>
      </c>
    </row>
    <row r="39" spans="1:7" ht="45" customHeight="1" x14ac:dyDescent="0.25">
      <c r="A39" s="30" t="s">
        <v>460</v>
      </c>
      <c r="B39" s="31" t="s">
        <v>444</v>
      </c>
      <c r="C39" s="30" t="s">
        <v>32</v>
      </c>
      <c r="D39" s="30" t="s">
        <v>24</v>
      </c>
      <c r="E39" s="46" t="s">
        <v>461</v>
      </c>
      <c r="F39" s="46" t="s">
        <v>461</v>
      </c>
      <c r="G39" s="32">
        <f>SUM(G40:G40)</f>
        <v>63</v>
      </c>
    </row>
    <row r="40" spans="1:7" x14ac:dyDescent="0.25">
      <c r="A40" s="33"/>
      <c r="B40" s="33"/>
      <c r="C40" s="34">
        <v>4.2</v>
      </c>
      <c r="D40" s="34">
        <v>15</v>
      </c>
      <c r="E40" s="34"/>
      <c r="F40" s="34"/>
      <c r="G40" s="34">
        <f>PRODUCT(C40:F40)</f>
        <v>63</v>
      </c>
    </row>
    <row r="42" spans="1:7" ht="45" customHeight="1" x14ac:dyDescent="0.25">
      <c r="A42" s="30" t="s">
        <v>462</v>
      </c>
      <c r="B42" s="31" t="s">
        <v>444</v>
      </c>
      <c r="C42" s="30" t="s">
        <v>34</v>
      </c>
      <c r="D42" s="30" t="s">
        <v>19</v>
      </c>
      <c r="E42" s="46" t="s">
        <v>35</v>
      </c>
      <c r="F42" s="46" t="s">
        <v>35</v>
      </c>
      <c r="G42" s="32">
        <f>SUM(G43:G45)</f>
        <v>60.9</v>
      </c>
    </row>
    <row r="43" spans="1:7" x14ac:dyDescent="0.25">
      <c r="A43" s="33" t="s">
        <v>463</v>
      </c>
      <c r="B43" s="33"/>
      <c r="C43" s="34">
        <v>2.5</v>
      </c>
      <c r="D43" s="34">
        <v>3</v>
      </c>
      <c r="E43" s="34"/>
      <c r="F43" s="34">
        <v>3</v>
      </c>
      <c r="G43" s="34">
        <f>PRODUCT(C43:F43)</f>
        <v>22.5</v>
      </c>
    </row>
    <row r="44" spans="1:7" x14ac:dyDescent="0.25">
      <c r="A44" s="33" t="s">
        <v>464</v>
      </c>
      <c r="B44" s="33"/>
      <c r="C44" s="34">
        <v>15</v>
      </c>
      <c r="D44" s="34">
        <v>2</v>
      </c>
      <c r="E44" s="34"/>
      <c r="F44" s="34"/>
      <c r="G44" s="34">
        <f>PRODUCT(C44:F44)</f>
        <v>30</v>
      </c>
    </row>
    <row r="45" spans="1:7" x14ac:dyDescent="0.25">
      <c r="A45" s="33"/>
      <c r="B45" s="33"/>
      <c r="C45" s="34">
        <v>4.2</v>
      </c>
      <c r="D45" s="34">
        <v>2</v>
      </c>
      <c r="E45" s="34"/>
      <c r="F45" s="34"/>
      <c r="G45" s="34">
        <f>PRODUCT(C45:F45)</f>
        <v>8.4</v>
      </c>
    </row>
    <row r="47" spans="1:7" x14ac:dyDescent="0.25">
      <c r="B47" t="s">
        <v>442</v>
      </c>
      <c r="C47" s="28" t="s">
        <v>5</v>
      </c>
      <c r="D47" s="29" t="s">
        <v>6</v>
      </c>
      <c r="E47" s="28" t="s">
        <v>7</v>
      </c>
    </row>
    <row r="48" spans="1:7" x14ac:dyDescent="0.25">
      <c r="B48" t="s">
        <v>442</v>
      </c>
      <c r="C48" s="28" t="s">
        <v>8</v>
      </c>
      <c r="D48" s="29" t="s">
        <v>37</v>
      </c>
      <c r="E48" s="28" t="s">
        <v>38</v>
      </c>
    </row>
    <row r="49" spans="1:7" x14ac:dyDescent="0.25">
      <c r="B49" t="s">
        <v>442</v>
      </c>
      <c r="C49" s="28" t="s">
        <v>10</v>
      </c>
      <c r="D49" s="29" t="s">
        <v>6</v>
      </c>
      <c r="E49" s="28" t="s">
        <v>39</v>
      </c>
    </row>
    <row r="51" spans="1:7" ht="45" customHeight="1" x14ac:dyDescent="0.25">
      <c r="A51" s="30" t="s">
        <v>465</v>
      </c>
      <c r="B51" s="31" t="s">
        <v>444</v>
      </c>
      <c r="C51" s="30" t="s">
        <v>41</v>
      </c>
      <c r="D51" s="30" t="s">
        <v>24</v>
      </c>
      <c r="E51" s="46" t="s">
        <v>42</v>
      </c>
      <c r="F51" s="46" t="s">
        <v>42</v>
      </c>
      <c r="G51" s="32">
        <f>SUM(G52:G54)</f>
        <v>13.200000000000001</v>
      </c>
    </row>
    <row r="52" spans="1:7" x14ac:dyDescent="0.25">
      <c r="A52" s="33" t="s">
        <v>466</v>
      </c>
      <c r="B52" s="33"/>
      <c r="C52" s="34">
        <v>0.55000000000000004</v>
      </c>
      <c r="D52" s="34">
        <v>0.55000000000000004</v>
      </c>
      <c r="E52" s="34">
        <v>2</v>
      </c>
      <c r="F52" s="34"/>
      <c r="G52" s="34">
        <f>(2*C52+2*D52)*E52</f>
        <v>4.4000000000000004</v>
      </c>
    </row>
    <row r="53" spans="1:7" x14ac:dyDescent="0.25">
      <c r="A53" s="33" t="s">
        <v>467</v>
      </c>
      <c r="B53" s="33"/>
      <c r="C53" s="34">
        <v>0.55000000000000004</v>
      </c>
      <c r="D53" s="34">
        <v>0.55000000000000004</v>
      </c>
      <c r="E53" s="34">
        <v>2</v>
      </c>
      <c r="F53" s="34"/>
      <c r="G53" s="34">
        <f>(2*C53+2*D53)*E53</f>
        <v>4.4000000000000004</v>
      </c>
    </row>
    <row r="54" spans="1:7" x14ac:dyDescent="0.25">
      <c r="A54" s="33" t="s">
        <v>468</v>
      </c>
      <c r="B54" s="33"/>
      <c r="C54" s="34">
        <v>0.55000000000000004</v>
      </c>
      <c r="D54" s="34">
        <v>0.55000000000000004</v>
      </c>
      <c r="E54" s="34">
        <v>2</v>
      </c>
      <c r="F54" s="34"/>
      <c r="G54" s="34">
        <f>(2*C54+2*D54)*E54</f>
        <v>4.4000000000000004</v>
      </c>
    </row>
    <row r="56" spans="1:7" ht="45" customHeight="1" x14ac:dyDescent="0.25">
      <c r="A56" s="30" t="s">
        <v>469</v>
      </c>
      <c r="B56" s="31" t="s">
        <v>444</v>
      </c>
      <c r="C56" s="30" t="s">
        <v>43</v>
      </c>
      <c r="D56" s="30" t="s">
        <v>24</v>
      </c>
      <c r="E56" s="46" t="s">
        <v>44</v>
      </c>
      <c r="F56" s="46" t="s">
        <v>44</v>
      </c>
      <c r="G56" s="32">
        <f>SUM(G57:G62)</f>
        <v>16.5</v>
      </c>
    </row>
    <row r="57" spans="1:7" x14ac:dyDescent="0.25">
      <c r="A57" s="33" t="s">
        <v>466</v>
      </c>
      <c r="B57" s="33"/>
      <c r="C57" s="34">
        <v>0.55000000000000004</v>
      </c>
      <c r="D57" s="34">
        <v>0.55000000000000004</v>
      </c>
      <c r="E57" s="34">
        <v>2</v>
      </c>
      <c r="F57" s="34"/>
      <c r="G57" s="34">
        <f>(2*C57+2*D57)*E57</f>
        <v>4.4000000000000004</v>
      </c>
    </row>
    <row r="58" spans="1:7" x14ac:dyDescent="0.25">
      <c r="A58" s="33"/>
      <c r="B58" s="33"/>
      <c r="C58" s="34"/>
      <c r="D58" s="34"/>
      <c r="E58" s="34"/>
      <c r="F58" s="34"/>
      <c r="G58" s="34">
        <v>0</v>
      </c>
    </row>
    <row r="59" spans="1:7" x14ac:dyDescent="0.25">
      <c r="A59" s="33" t="s">
        <v>467</v>
      </c>
      <c r="B59" s="33"/>
      <c r="C59" s="34">
        <v>0.55000000000000004</v>
      </c>
      <c r="D59" s="34">
        <v>0.55000000000000004</v>
      </c>
      <c r="E59" s="34">
        <v>2</v>
      </c>
      <c r="F59" s="34"/>
      <c r="G59" s="34">
        <f>(2*C59+2*D59)*E59</f>
        <v>4.4000000000000004</v>
      </c>
    </row>
    <row r="60" spans="1:7" x14ac:dyDescent="0.25">
      <c r="A60" s="33"/>
      <c r="B60" s="33"/>
      <c r="C60" s="34"/>
      <c r="D60" s="34"/>
      <c r="E60" s="34"/>
      <c r="F60" s="34"/>
      <c r="G60" s="34">
        <v>0</v>
      </c>
    </row>
    <row r="61" spans="1:7" x14ac:dyDescent="0.25">
      <c r="A61" s="33" t="s">
        <v>468</v>
      </c>
      <c r="B61" s="33"/>
      <c r="C61" s="34">
        <v>0.55000000000000004</v>
      </c>
      <c r="D61" s="34">
        <v>0.55000000000000004</v>
      </c>
      <c r="E61" s="34">
        <v>2</v>
      </c>
      <c r="F61" s="34"/>
      <c r="G61" s="34">
        <f>(2*C61+2*D61)*E61</f>
        <v>4.4000000000000004</v>
      </c>
    </row>
    <row r="62" spans="1:7" x14ac:dyDescent="0.25">
      <c r="A62" s="33" t="s">
        <v>470</v>
      </c>
      <c r="B62" s="33"/>
      <c r="C62" s="34">
        <v>25</v>
      </c>
      <c r="D62" s="34">
        <v>13.2</v>
      </c>
      <c r="E62" s="34"/>
      <c r="F62" s="34"/>
      <c r="G62" s="34">
        <f>C62 * D62/100</f>
        <v>3.3</v>
      </c>
    </row>
    <row r="64" spans="1:7" ht="45" customHeight="1" x14ac:dyDescent="0.25">
      <c r="A64" s="30" t="s">
        <v>471</v>
      </c>
      <c r="B64" s="31" t="s">
        <v>444</v>
      </c>
      <c r="C64" s="30" t="s">
        <v>45</v>
      </c>
      <c r="D64" s="30" t="s">
        <v>19</v>
      </c>
      <c r="E64" s="46" t="s">
        <v>46</v>
      </c>
      <c r="F64" s="46" t="s">
        <v>46</v>
      </c>
      <c r="G64" s="32">
        <f>SUM(G65:G67)</f>
        <v>30</v>
      </c>
    </row>
    <row r="65" spans="1:7" x14ac:dyDescent="0.25">
      <c r="A65" s="33" t="s">
        <v>472</v>
      </c>
      <c r="B65" s="33"/>
      <c r="C65" s="34">
        <v>10</v>
      </c>
      <c r="D65" s="34"/>
      <c r="E65" s="34"/>
      <c r="F65" s="34"/>
      <c r="G65" s="34">
        <f>PRODUCT(C65:F65)</f>
        <v>10</v>
      </c>
    </row>
    <row r="66" spans="1:7" x14ac:dyDescent="0.25">
      <c r="A66" s="33" t="s">
        <v>473</v>
      </c>
      <c r="B66" s="33"/>
      <c r="C66" s="34">
        <v>10</v>
      </c>
      <c r="D66" s="34"/>
      <c r="E66" s="34"/>
      <c r="F66" s="34"/>
      <c r="G66" s="34">
        <f>PRODUCT(C66:F66)</f>
        <v>10</v>
      </c>
    </row>
    <row r="67" spans="1:7" x14ac:dyDescent="0.25">
      <c r="A67" s="33" t="s">
        <v>474</v>
      </c>
      <c r="B67" s="33"/>
      <c r="C67" s="34">
        <v>10</v>
      </c>
      <c r="D67" s="34"/>
      <c r="E67" s="34"/>
      <c r="F67" s="34"/>
      <c r="G67" s="34">
        <f>PRODUCT(C67:F67)</f>
        <v>10</v>
      </c>
    </row>
    <row r="69" spans="1:7" ht="45" customHeight="1" x14ac:dyDescent="0.25">
      <c r="A69" s="30" t="s">
        <v>475</v>
      </c>
      <c r="B69" s="31" t="s">
        <v>444</v>
      </c>
      <c r="C69" s="30" t="s">
        <v>47</v>
      </c>
      <c r="D69" s="30" t="s">
        <v>19</v>
      </c>
      <c r="E69" s="46" t="s">
        <v>48</v>
      </c>
      <c r="F69" s="46" t="s">
        <v>48</v>
      </c>
      <c r="G69" s="32">
        <f>SUM(G70:G70)</f>
        <v>5</v>
      </c>
    </row>
    <row r="70" spans="1:7" x14ac:dyDescent="0.25">
      <c r="A70" s="33" t="s">
        <v>476</v>
      </c>
      <c r="B70" s="33"/>
      <c r="C70" s="34">
        <v>5</v>
      </c>
      <c r="D70" s="34"/>
      <c r="E70" s="34"/>
      <c r="F70" s="34"/>
      <c r="G70" s="34">
        <f>PRODUCT(C70:F70)</f>
        <v>5</v>
      </c>
    </row>
    <row r="72" spans="1:7" ht="45" customHeight="1" x14ac:dyDescent="0.25">
      <c r="A72" s="30" t="s">
        <v>477</v>
      </c>
      <c r="B72" s="31" t="s">
        <v>444</v>
      </c>
      <c r="C72" s="30" t="s">
        <v>49</v>
      </c>
      <c r="D72" s="30" t="s">
        <v>13</v>
      </c>
      <c r="E72" s="46" t="s">
        <v>50</v>
      </c>
      <c r="F72" s="46" t="s">
        <v>50</v>
      </c>
      <c r="G72" s="32">
        <f>SUM(G73:G73)</f>
        <v>1</v>
      </c>
    </row>
    <row r="73" spans="1:7" x14ac:dyDescent="0.25">
      <c r="A73" s="33" t="s">
        <v>478</v>
      </c>
      <c r="B73" s="33"/>
      <c r="C73" s="34">
        <v>1</v>
      </c>
      <c r="D73" s="34"/>
      <c r="E73" s="34"/>
      <c r="F73" s="34"/>
      <c r="G73" s="34">
        <f>PRODUCT(C73:F73)</f>
        <v>1</v>
      </c>
    </row>
    <row r="75" spans="1:7" ht="45" customHeight="1" x14ac:dyDescent="0.25">
      <c r="A75" s="30" t="s">
        <v>479</v>
      </c>
      <c r="B75" s="31" t="s">
        <v>444</v>
      </c>
      <c r="C75" s="30" t="s">
        <v>51</v>
      </c>
      <c r="D75" s="30" t="s">
        <v>13</v>
      </c>
      <c r="E75" s="46" t="s">
        <v>480</v>
      </c>
      <c r="F75" s="46" t="s">
        <v>480</v>
      </c>
      <c r="G75" s="32">
        <f>SUM(G76:G81)</f>
        <v>21</v>
      </c>
    </row>
    <row r="76" spans="1:7" x14ac:dyDescent="0.25">
      <c r="A76" s="33" t="s">
        <v>472</v>
      </c>
      <c r="B76" s="33"/>
      <c r="C76" s="34">
        <v>3</v>
      </c>
      <c r="D76" s="34"/>
      <c r="E76" s="34"/>
      <c r="F76" s="34"/>
      <c r="G76" s="34">
        <f t="shared" ref="G76:G81" si="0">PRODUCT(C76:F76)</f>
        <v>3</v>
      </c>
    </row>
    <row r="77" spans="1:7" x14ac:dyDescent="0.25">
      <c r="A77" s="33" t="s">
        <v>472</v>
      </c>
      <c r="B77" s="33"/>
      <c r="C77" s="34">
        <v>3</v>
      </c>
      <c r="D77" s="34"/>
      <c r="E77" s="34"/>
      <c r="F77" s="34"/>
      <c r="G77" s="34">
        <f t="shared" si="0"/>
        <v>3</v>
      </c>
    </row>
    <row r="78" spans="1:7" x14ac:dyDescent="0.25">
      <c r="A78" s="33" t="s">
        <v>474</v>
      </c>
      <c r="B78" s="33"/>
      <c r="C78" s="34">
        <v>3</v>
      </c>
      <c r="D78" s="34"/>
      <c r="E78" s="34"/>
      <c r="F78" s="34"/>
      <c r="G78" s="34">
        <f t="shared" si="0"/>
        <v>3</v>
      </c>
    </row>
    <row r="79" spans="1:7" x14ac:dyDescent="0.25">
      <c r="A79" s="33" t="s">
        <v>474</v>
      </c>
      <c r="B79" s="33"/>
      <c r="C79" s="34">
        <v>3</v>
      </c>
      <c r="D79" s="34"/>
      <c r="E79" s="34"/>
      <c r="F79" s="34"/>
      <c r="G79" s="34">
        <f t="shared" si="0"/>
        <v>3</v>
      </c>
    </row>
    <row r="80" spans="1:7" x14ac:dyDescent="0.25">
      <c r="A80" s="33" t="s">
        <v>474</v>
      </c>
      <c r="B80" s="33"/>
      <c r="C80" s="34">
        <v>3</v>
      </c>
      <c r="D80" s="34"/>
      <c r="E80" s="34"/>
      <c r="F80" s="34"/>
      <c r="G80" s="34">
        <f t="shared" si="0"/>
        <v>3</v>
      </c>
    </row>
    <row r="81" spans="1:7" x14ac:dyDescent="0.25">
      <c r="A81" s="33" t="s">
        <v>473</v>
      </c>
      <c r="B81" s="33"/>
      <c r="C81" s="34">
        <v>6</v>
      </c>
      <c r="D81" s="34"/>
      <c r="E81" s="34"/>
      <c r="F81" s="34"/>
      <c r="G81" s="34">
        <f t="shared" si="0"/>
        <v>6</v>
      </c>
    </row>
    <row r="83" spans="1:7" x14ac:dyDescent="0.25">
      <c r="B83" t="s">
        <v>442</v>
      </c>
      <c r="C83" s="28" t="s">
        <v>5</v>
      </c>
      <c r="D83" s="29" t="s">
        <v>6</v>
      </c>
      <c r="E83" s="28" t="s">
        <v>7</v>
      </c>
    </row>
    <row r="84" spans="1:7" x14ac:dyDescent="0.25">
      <c r="B84" t="s">
        <v>442</v>
      </c>
      <c r="C84" s="28" t="s">
        <v>8</v>
      </c>
      <c r="D84" s="29" t="s">
        <v>37</v>
      </c>
      <c r="E84" s="28" t="s">
        <v>38</v>
      </c>
    </row>
    <row r="85" spans="1:7" x14ac:dyDescent="0.25">
      <c r="B85" t="s">
        <v>442</v>
      </c>
      <c r="C85" s="28" t="s">
        <v>10</v>
      </c>
      <c r="D85" s="29" t="s">
        <v>37</v>
      </c>
      <c r="E85" s="28" t="s">
        <v>53</v>
      </c>
    </row>
    <row r="87" spans="1:7" ht="45" customHeight="1" x14ac:dyDescent="0.25">
      <c r="A87" s="30" t="s">
        <v>481</v>
      </c>
      <c r="B87" s="31" t="s">
        <v>444</v>
      </c>
      <c r="C87" s="30" t="s">
        <v>55</v>
      </c>
      <c r="D87" s="30" t="s">
        <v>13</v>
      </c>
      <c r="E87" s="46" t="s">
        <v>56</v>
      </c>
      <c r="F87" s="46" t="s">
        <v>56</v>
      </c>
      <c r="G87" s="32">
        <f>SUM(G88:G90)</f>
        <v>3</v>
      </c>
    </row>
    <row r="88" spans="1:7" x14ac:dyDescent="0.25">
      <c r="A88" s="33" t="s">
        <v>482</v>
      </c>
      <c r="B88" s="33"/>
      <c r="C88" s="34">
        <v>1</v>
      </c>
      <c r="D88" s="34"/>
      <c r="E88" s="34"/>
      <c r="F88" s="34"/>
      <c r="G88" s="34">
        <f>PRODUCT(C88:F88)</f>
        <v>1</v>
      </c>
    </row>
    <row r="89" spans="1:7" x14ac:dyDescent="0.25">
      <c r="A89" s="33" t="s">
        <v>483</v>
      </c>
      <c r="B89" s="33"/>
      <c r="C89" s="34">
        <v>1</v>
      </c>
      <c r="D89" s="34"/>
      <c r="E89" s="34"/>
      <c r="F89" s="34"/>
      <c r="G89" s="34">
        <f>PRODUCT(C89:F89)</f>
        <v>1</v>
      </c>
    </row>
    <row r="90" spans="1:7" x14ac:dyDescent="0.25">
      <c r="A90" s="33" t="s">
        <v>473</v>
      </c>
      <c r="B90" s="33"/>
      <c r="C90" s="34">
        <v>1</v>
      </c>
      <c r="D90" s="34"/>
      <c r="E90" s="34"/>
      <c r="F90" s="34"/>
      <c r="G90" s="34">
        <f>PRODUCT(C90:F90)</f>
        <v>1</v>
      </c>
    </row>
    <row r="92" spans="1:7" ht="45" customHeight="1" x14ac:dyDescent="0.25">
      <c r="A92" s="30" t="s">
        <v>484</v>
      </c>
      <c r="B92" s="31" t="s">
        <v>444</v>
      </c>
      <c r="C92" s="30" t="s">
        <v>57</v>
      </c>
      <c r="D92" s="30" t="s">
        <v>13</v>
      </c>
      <c r="E92" s="46" t="s">
        <v>58</v>
      </c>
      <c r="F92" s="46" t="s">
        <v>58</v>
      </c>
      <c r="G92" s="32">
        <f>SUM(G93:G94)</f>
        <v>2</v>
      </c>
    </row>
    <row r="93" spans="1:7" x14ac:dyDescent="0.25">
      <c r="A93" s="33" t="s">
        <v>485</v>
      </c>
      <c r="B93" s="33"/>
      <c r="C93" s="34">
        <v>1</v>
      </c>
      <c r="D93" s="34"/>
      <c r="E93" s="34"/>
      <c r="F93" s="34"/>
      <c r="G93" s="34">
        <f>PRODUCT(C93:F93)</f>
        <v>1</v>
      </c>
    </row>
    <row r="94" spans="1:7" x14ac:dyDescent="0.25">
      <c r="A94" s="33" t="s">
        <v>472</v>
      </c>
      <c r="B94" s="33"/>
      <c r="C94" s="34">
        <v>1</v>
      </c>
      <c r="D94" s="34"/>
      <c r="E94" s="34"/>
      <c r="F94" s="34"/>
      <c r="G94" s="34">
        <f>PRODUCT(C94:F94)</f>
        <v>1</v>
      </c>
    </row>
    <row r="96" spans="1:7" ht="45" customHeight="1" x14ac:dyDescent="0.25">
      <c r="A96" s="30" t="s">
        <v>486</v>
      </c>
      <c r="B96" s="31" t="s">
        <v>444</v>
      </c>
      <c r="C96" s="30" t="s">
        <v>59</v>
      </c>
      <c r="D96" s="30" t="s">
        <v>19</v>
      </c>
      <c r="E96" s="46" t="s">
        <v>60</v>
      </c>
      <c r="F96" s="46" t="s">
        <v>60</v>
      </c>
      <c r="G96" s="32">
        <f>SUM(G97:G100)</f>
        <v>48</v>
      </c>
    </row>
    <row r="97" spans="1:7" x14ac:dyDescent="0.25">
      <c r="A97" s="33" t="s">
        <v>487</v>
      </c>
      <c r="B97" s="33"/>
      <c r="C97" s="34">
        <v>3</v>
      </c>
      <c r="D97" s="34"/>
      <c r="E97" s="34"/>
      <c r="F97" s="34"/>
      <c r="G97" s="34">
        <f>PRODUCT(C97:F97)</f>
        <v>3</v>
      </c>
    </row>
    <row r="98" spans="1:7" x14ac:dyDescent="0.25">
      <c r="A98" s="33" t="s">
        <v>488</v>
      </c>
      <c r="B98" s="33"/>
      <c r="C98" s="34">
        <v>10</v>
      </c>
      <c r="D98" s="34"/>
      <c r="E98" s="34"/>
      <c r="F98" s="34"/>
      <c r="G98" s="34">
        <f>PRODUCT(C98:F98)</f>
        <v>10</v>
      </c>
    </row>
    <row r="99" spans="1:7" x14ac:dyDescent="0.25">
      <c r="A99" s="33" t="s">
        <v>489</v>
      </c>
      <c r="B99" s="33"/>
      <c r="C99" s="34">
        <v>15</v>
      </c>
      <c r="D99" s="34"/>
      <c r="E99" s="34"/>
      <c r="F99" s="34"/>
      <c r="G99" s="34">
        <f>PRODUCT(C99:F99)</f>
        <v>15</v>
      </c>
    </row>
    <row r="100" spans="1:7" x14ac:dyDescent="0.25">
      <c r="A100" s="33" t="s">
        <v>490</v>
      </c>
      <c r="B100" s="33"/>
      <c r="C100" s="34">
        <v>20</v>
      </c>
      <c r="D100" s="34"/>
      <c r="E100" s="34"/>
      <c r="F100" s="34"/>
      <c r="G100" s="34">
        <f>PRODUCT(C100:F100)</f>
        <v>20</v>
      </c>
    </row>
    <row r="102" spans="1:7" ht="45" customHeight="1" x14ac:dyDescent="0.25">
      <c r="A102" s="30" t="s">
        <v>491</v>
      </c>
      <c r="B102" s="31" t="s">
        <v>444</v>
      </c>
      <c r="C102" s="30" t="s">
        <v>61</v>
      </c>
      <c r="D102" s="30" t="s">
        <v>13</v>
      </c>
      <c r="E102" s="46" t="s">
        <v>62</v>
      </c>
      <c r="F102" s="46" t="s">
        <v>62</v>
      </c>
      <c r="G102" s="32">
        <f>SUM(G103:G103)</f>
        <v>1</v>
      </c>
    </row>
    <row r="103" spans="1:7" x14ac:dyDescent="0.25">
      <c r="A103" s="33" t="s">
        <v>492</v>
      </c>
      <c r="B103" s="33"/>
      <c r="C103" s="34">
        <v>1</v>
      </c>
      <c r="D103" s="34"/>
      <c r="E103" s="34"/>
      <c r="F103" s="34"/>
      <c r="G103" s="34">
        <f>PRODUCT(C103:F103)</f>
        <v>1</v>
      </c>
    </row>
    <row r="105" spans="1:7" ht="45" customHeight="1" x14ac:dyDescent="0.25">
      <c r="A105" s="30" t="s">
        <v>493</v>
      </c>
      <c r="B105" s="31" t="s">
        <v>444</v>
      </c>
      <c r="C105" s="30" t="s">
        <v>63</v>
      </c>
      <c r="D105" s="30" t="s">
        <v>64</v>
      </c>
      <c r="E105" s="46" t="s">
        <v>494</v>
      </c>
      <c r="F105" s="46" t="s">
        <v>494</v>
      </c>
      <c r="G105" s="32">
        <f>SUM(G106:G106)</f>
        <v>4</v>
      </c>
    </row>
    <row r="106" spans="1:7" x14ac:dyDescent="0.25">
      <c r="A106" s="33"/>
      <c r="B106" s="33"/>
      <c r="C106" s="34">
        <v>4</v>
      </c>
      <c r="D106" s="34"/>
      <c r="E106" s="34"/>
      <c r="F106" s="34"/>
      <c r="G106" s="34">
        <f>PRODUCT(C106:F106)</f>
        <v>4</v>
      </c>
    </row>
    <row r="108" spans="1:7" ht="45" customHeight="1" x14ac:dyDescent="0.25">
      <c r="A108" s="30" t="s">
        <v>495</v>
      </c>
      <c r="B108" s="31" t="s">
        <v>444</v>
      </c>
      <c r="C108" s="30" t="s">
        <v>66</v>
      </c>
      <c r="D108" s="30" t="s">
        <v>19</v>
      </c>
      <c r="E108" s="46" t="s">
        <v>67</v>
      </c>
      <c r="F108" s="46" t="s">
        <v>67</v>
      </c>
      <c r="G108" s="32">
        <f>SUM(G109:G110)</f>
        <v>14</v>
      </c>
    </row>
    <row r="109" spans="1:7" x14ac:dyDescent="0.25">
      <c r="A109" s="33" t="s">
        <v>496</v>
      </c>
      <c r="B109" s="33"/>
      <c r="C109" s="34">
        <v>7</v>
      </c>
      <c r="D109" s="34"/>
      <c r="E109" s="34"/>
      <c r="F109" s="34"/>
      <c r="G109" s="34">
        <f>PRODUCT(C109:F109)</f>
        <v>7</v>
      </c>
    </row>
    <row r="110" spans="1:7" x14ac:dyDescent="0.25">
      <c r="A110" s="33" t="s">
        <v>497</v>
      </c>
      <c r="B110" s="33"/>
      <c r="C110" s="34">
        <v>7</v>
      </c>
      <c r="D110" s="34"/>
      <c r="E110" s="34"/>
      <c r="F110" s="34"/>
      <c r="G110" s="34">
        <f>PRODUCT(C110:F110)</f>
        <v>7</v>
      </c>
    </row>
    <row r="112" spans="1:7" ht="45" customHeight="1" x14ac:dyDescent="0.25">
      <c r="A112" s="30" t="s">
        <v>498</v>
      </c>
      <c r="B112" s="31" t="s">
        <v>444</v>
      </c>
      <c r="C112" s="30" t="s">
        <v>68</v>
      </c>
      <c r="D112" s="30" t="s">
        <v>19</v>
      </c>
      <c r="E112" s="46" t="s">
        <v>69</v>
      </c>
      <c r="F112" s="46" t="s">
        <v>69</v>
      </c>
      <c r="G112" s="32">
        <f>SUM(G113:G114)</f>
        <v>35</v>
      </c>
    </row>
    <row r="113" spans="1:7" x14ac:dyDescent="0.25">
      <c r="A113" s="33" t="s">
        <v>499</v>
      </c>
      <c r="B113" s="33"/>
      <c r="C113" s="34">
        <v>15</v>
      </c>
      <c r="D113" s="34"/>
      <c r="E113" s="34"/>
      <c r="F113" s="34"/>
      <c r="G113" s="34">
        <f>PRODUCT(C113:F113)</f>
        <v>15</v>
      </c>
    </row>
    <row r="114" spans="1:7" x14ac:dyDescent="0.25">
      <c r="A114" s="33" t="s">
        <v>490</v>
      </c>
      <c r="B114" s="33"/>
      <c r="C114" s="34">
        <v>20</v>
      </c>
      <c r="D114" s="34"/>
      <c r="E114" s="34"/>
      <c r="F114" s="34"/>
      <c r="G114" s="34">
        <f>PRODUCT(C114:F114)</f>
        <v>20</v>
      </c>
    </row>
    <row r="116" spans="1:7" x14ac:dyDescent="0.25">
      <c r="B116" t="s">
        <v>442</v>
      </c>
      <c r="C116" s="28" t="s">
        <v>5</v>
      </c>
      <c r="D116" s="29" t="s">
        <v>6</v>
      </c>
      <c r="E116" s="28" t="s">
        <v>7</v>
      </c>
    </row>
    <row r="117" spans="1:7" x14ac:dyDescent="0.25">
      <c r="B117" t="s">
        <v>442</v>
      </c>
      <c r="C117" s="28" t="s">
        <v>8</v>
      </c>
      <c r="D117" s="29" t="s">
        <v>37</v>
      </c>
      <c r="E117" s="28" t="s">
        <v>38</v>
      </c>
    </row>
    <row r="118" spans="1:7" x14ac:dyDescent="0.25">
      <c r="B118" t="s">
        <v>442</v>
      </c>
      <c r="C118" s="28" t="s">
        <v>10</v>
      </c>
      <c r="D118" s="29" t="s">
        <v>70</v>
      </c>
      <c r="E118" s="28" t="s">
        <v>71</v>
      </c>
    </row>
    <row r="120" spans="1:7" ht="45" customHeight="1" x14ac:dyDescent="0.25">
      <c r="A120" s="30" t="s">
        <v>500</v>
      </c>
      <c r="B120" s="31" t="s">
        <v>444</v>
      </c>
      <c r="C120" s="30" t="s">
        <v>73</v>
      </c>
      <c r="D120" s="30" t="s">
        <v>13</v>
      </c>
      <c r="E120" s="46" t="s">
        <v>74</v>
      </c>
      <c r="F120" s="46" t="s">
        <v>74</v>
      </c>
      <c r="G120" s="32">
        <f>SUM(G121:G122)</f>
        <v>2</v>
      </c>
    </row>
    <row r="121" spans="1:7" x14ac:dyDescent="0.25">
      <c r="A121" s="33" t="s">
        <v>501</v>
      </c>
      <c r="B121" s="33"/>
      <c r="C121" s="34">
        <v>1</v>
      </c>
      <c r="D121" s="34"/>
      <c r="E121" s="34"/>
      <c r="F121" s="34"/>
      <c r="G121" s="34">
        <f>PRODUCT(C121:F121)</f>
        <v>1</v>
      </c>
    </row>
    <row r="122" spans="1:7" x14ac:dyDescent="0.25">
      <c r="A122" s="33" t="s">
        <v>502</v>
      </c>
      <c r="B122" s="33"/>
      <c r="C122" s="34">
        <v>1</v>
      </c>
      <c r="D122" s="34"/>
      <c r="E122" s="34"/>
      <c r="F122" s="34"/>
      <c r="G122" s="34">
        <f>PRODUCT(C122:F122)</f>
        <v>1</v>
      </c>
    </row>
    <row r="124" spans="1:7" ht="45" customHeight="1" x14ac:dyDescent="0.25">
      <c r="A124" s="30" t="s">
        <v>503</v>
      </c>
      <c r="B124" s="31" t="s">
        <v>444</v>
      </c>
      <c r="C124" s="30" t="s">
        <v>75</v>
      </c>
      <c r="D124" s="30" t="s">
        <v>13</v>
      </c>
      <c r="E124" s="46" t="s">
        <v>76</v>
      </c>
      <c r="F124" s="46" t="s">
        <v>76</v>
      </c>
      <c r="G124" s="32">
        <f>SUM(G125:G125)</f>
        <v>3</v>
      </c>
    </row>
    <row r="125" spans="1:7" x14ac:dyDescent="0.25">
      <c r="A125" s="33" t="s">
        <v>501</v>
      </c>
      <c r="B125" s="33"/>
      <c r="C125" s="34">
        <v>3</v>
      </c>
      <c r="D125" s="34"/>
      <c r="E125" s="34"/>
      <c r="F125" s="34"/>
      <c r="G125" s="34">
        <f>PRODUCT(C125:F125)</f>
        <v>3</v>
      </c>
    </row>
    <row r="127" spans="1:7" ht="45" customHeight="1" x14ac:dyDescent="0.25">
      <c r="A127" s="30" t="s">
        <v>504</v>
      </c>
      <c r="B127" s="31" t="s">
        <v>444</v>
      </c>
      <c r="C127" s="30" t="s">
        <v>77</v>
      </c>
      <c r="D127" s="30" t="s">
        <v>13</v>
      </c>
      <c r="E127" s="46" t="s">
        <v>78</v>
      </c>
      <c r="F127" s="46" t="s">
        <v>78</v>
      </c>
      <c r="G127" s="32">
        <f>SUM(G128:G128)</f>
        <v>3</v>
      </c>
    </row>
    <row r="128" spans="1:7" x14ac:dyDescent="0.25">
      <c r="A128" s="33" t="s">
        <v>505</v>
      </c>
      <c r="B128" s="33"/>
      <c r="C128" s="34">
        <v>3</v>
      </c>
      <c r="D128" s="34"/>
      <c r="E128" s="34"/>
      <c r="F128" s="34"/>
      <c r="G128" s="34">
        <f>PRODUCT(C128:F128)</f>
        <v>3</v>
      </c>
    </row>
    <row r="130" spans="1:7" ht="45" customHeight="1" x14ac:dyDescent="0.25">
      <c r="A130" s="30" t="s">
        <v>506</v>
      </c>
      <c r="B130" s="31" t="s">
        <v>444</v>
      </c>
      <c r="C130" s="30" t="s">
        <v>79</v>
      </c>
      <c r="D130" s="30" t="s">
        <v>19</v>
      </c>
      <c r="E130" s="46" t="s">
        <v>80</v>
      </c>
      <c r="F130" s="46" t="s">
        <v>80</v>
      </c>
      <c r="G130" s="32">
        <f>SUM(G131:G148)</f>
        <v>303</v>
      </c>
    </row>
    <row r="131" spans="1:7" x14ac:dyDescent="0.25">
      <c r="A131" s="33" t="s">
        <v>507</v>
      </c>
      <c r="B131" s="33"/>
      <c r="C131" s="34"/>
      <c r="D131" s="34"/>
      <c r="E131" s="34"/>
      <c r="F131" s="34"/>
      <c r="G131" s="34"/>
    </row>
    <row r="132" spans="1:7" x14ac:dyDescent="0.25">
      <c r="A132" s="33" t="s">
        <v>508</v>
      </c>
      <c r="B132" s="33"/>
      <c r="C132" s="34">
        <v>7</v>
      </c>
      <c r="D132" s="34"/>
      <c r="E132" s="34"/>
      <c r="F132" s="34"/>
      <c r="G132" s="34">
        <f>PRODUCT(C132:F132)</f>
        <v>7</v>
      </c>
    </row>
    <row r="133" spans="1:7" x14ac:dyDescent="0.25">
      <c r="A133" s="33" t="s">
        <v>509</v>
      </c>
      <c r="B133" s="33"/>
      <c r="C133" s="34">
        <v>31</v>
      </c>
      <c r="D133" s="34"/>
      <c r="E133" s="34"/>
      <c r="F133" s="34"/>
      <c r="G133" s="34">
        <f>PRODUCT(C133:F133)</f>
        <v>31</v>
      </c>
    </row>
    <row r="134" spans="1:7" x14ac:dyDescent="0.25">
      <c r="A134" s="33" t="s">
        <v>510</v>
      </c>
      <c r="B134" s="33"/>
      <c r="C134" s="34"/>
      <c r="D134" s="34"/>
      <c r="E134" s="34"/>
      <c r="F134" s="34"/>
      <c r="G134" s="34"/>
    </row>
    <row r="135" spans="1:7" x14ac:dyDescent="0.25">
      <c r="A135" s="33" t="s">
        <v>508</v>
      </c>
      <c r="B135" s="33"/>
      <c r="C135" s="34">
        <v>7</v>
      </c>
      <c r="D135" s="34"/>
      <c r="E135" s="34"/>
      <c r="F135" s="34"/>
      <c r="G135" s="34">
        <f>PRODUCT(C135:F135)</f>
        <v>7</v>
      </c>
    </row>
    <row r="136" spans="1:7" x14ac:dyDescent="0.25">
      <c r="A136" s="33" t="s">
        <v>509</v>
      </c>
      <c r="B136" s="33"/>
      <c r="C136" s="34">
        <v>65</v>
      </c>
      <c r="D136" s="34"/>
      <c r="E136" s="34"/>
      <c r="F136" s="34"/>
      <c r="G136" s="34">
        <f>PRODUCT(C136:F136)</f>
        <v>65</v>
      </c>
    </row>
    <row r="137" spans="1:7" x14ac:dyDescent="0.25">
      <c r="A137" s="33" t="s">
        <v>511</v>
      </c>
      <c r="B137" s="33"/>
      <c r="C137" s="34"/>
      <c r="D137" s="34"/>
      <c r="E137" s="34"/>
      <c r="F137" s="34"/>
      <c r="G137" s="34"/>
    </row>
    <row r="138" spans="1:7" x14ac:dyDescent="0.25">
      <c r="A138" s="33" t="s">
        <v>508</v>
      </c>
      <c r="B138" s="33"/>
      <c r="C138" s="34">
        <v>7</v>
      </c>
      <c r="D138" s="34"/>
      <c r="E138" s="34"/>
      <c r="F138" s="34"/>
      <c r="G138" s="34">
        <f>PRODUCT(C138:F138)</f>
        <v>7</v>
      </c>
    </row>
    <row r="139" spans="1:7" x14ac:dyDescent="0.25">
      <c r="A139" s="33" t="s">
        <v>509</v>
      </c>
      <c r="B139" s="33"/>
      <c r="C139" s="34">
        <v>55</v>
      </c>
      <c r="D139" s="34"/>
      <c r="E139" s="34"/>
      <c r="F139" s="34"/>
      <c r="G139" s="34">
        <f>PRODUCT(C139:F139)</f>
        <v>55</v>
      </c>
    </row>
    <row r="140" spans="1:7" x14ac:dyDescent="0.25">
      <c r="A140" s="33" t="s">
        <v>487</v>
      </c>
      <c r="B140" s="33"/>
      <c r="C140" s="34"/>
      <c r="D140" s="34"/>
      <c r="E140" s="34"/>
      <c r="F140" s="34"/>
      <c r="G140" s="34"/>
    </row>
    <row r="141" spans="1:7" x14ac:dyDescent="0.25">
      <c r="A141" s="33" t="s">
        <v>508</v>
      </c>
      <c r="B141" s="33"/>
      <c r="C141" s="34">
        <v>7</v>
      </c>
      <c r="D141" s="34"/>
      <c r="E141" s="34"/>
      <c r="F141" s="34"/>
      <c r="G141" s="34">
        <f>PRODUCT(C141:F141)</f>
        <v>7</v>
      </c>
    </row>
    <row r="142" spans="1:7" x14ac:dyDescent="0.25">
      <c r="A142" s="33" t="s">
        <v>509</v>
      </c>
      <c r="B142" s="33"/>
      <c r="C142" s="34">
        <v>15</v>
      </c>
      <c r="D142" s="34"/>
      <c r="E142" s="34"/>
      <c r="F142" s="34"/>
      <c r="G142" s="34">
        <f>PRODUCT(C142:F142)</f>
        <v>15</v>
      </c>
    </row>
    <row r="143" spans="1:7" x14ac:dyDescent="0.25">
      <c r="A143" s="33" t="s">
        <v>488</v>
      </c>
      <c r="B143" s="33"/>
      <c r="C143" s="34"/>
      <c r="D143" s="34"/>
      <c r="E143" s="34"/>
      <c r="F143" s="34"/>
      <c r="G143" s="34"/>
    </row>
    <row r="144" spans="1:7" x14ac:dyDescent="0.25">
      <c r="A144" s="33" t="s">
        <v>508</v>
      </c>
      <c r="B144" s="33"/>
      <c r="C144" s="34">
        <v>7</v>
      </c>
      <c r="D144" s="34"/>
      <c r="E144" s="34"/>
      <c r="F144" s="34"/>
      <c r="G144" s="34">
        <f>PRODUCT(C144:F144)</f>
        <v>7</v>
      </c>
    </row>
    <row r="145" spans="1:7" x14ac:dyDescent="0.25">
      <c r="A145" s="33" t="s">
        <v>509</v>
      </c>
      <c r="B145" s="33"/>
      <c r="C145" s="34">
        <v>45</v>
      </c>
      <c r="D145" s="34"/>
      <c r="E145" s="34"/>
      <c r="F145" s="34"/>
      <c r="G145" s="34">
        <f>PRODUCT(C145:F145)</f>
        <v>45</v>
      </c>
    </row>
    <row r="146" spans="1:7" x14ac:dyDescent="0.25">
      <c r="A146" s="33" t="s">
        <v>512</v>
      </c>
      <c r="B146" s="33"/>
      <c r="C146" s="34"/>
      <c r="D146" s="34"/>
      <c r="E146" s="34"/>
      <c r="F146" s="34"/>
      <c r="G146" s="34"/>
    </row>
    <row r="147" spans="1:7" x14ac:dyDescent="0.25">
      <c r="A147" s="33" t="s">
        <v>508</v>
      </c>
      <c r="B147" s="33"/>
      <c r="C147" s="34">
        <v>7</v>
      </c>
      <c r="D147" s="34"/>
      <c r="E147" s="34"/>
      <c r="F147" s="34"/>
      <c r="G147" s="34">
        <f>PRODUCT(C147:F147)</f>
        <v>7</v>
      </c>
    </row>
    <row r="148" spans="1:7" x14ac:dyDescent="0.25">
      <c r="A148" s="33" t="s">
        <v>509</v>
      </c>
      <c r="B148" s="33"/>
      <c r="C148" s="34">
        <v>50</v>
      </c>
      <c r="D148" s="34"/>
      <c r="E148" s="34"/>
      <c r="F148" s="34"/>
      <c r="G148" s="34">
        <f>PRODUCT(C148:F148)</f>
        <v>50</v>
      </c>
    </row>
    <row r="150" spans="1:7" ht="45" customHeight="1" x14ac:dyDescent="0.25">
      <c r="A150" s="30" t="s">
        <v>513</v>
      </c>
      <c r="B150" s="31" t="s">
        <v>444</v>
      </c>
      <c r="C150" s="30" t="s">
        <v>81</v>
      </c>
      <c r="D150" s="30" t="s">
        <v>19</v>
      </c>
      <c r="E150" s="46" t="s">
        <v>82</v>
      </c>
      <c r="F150" s="46" t="s">
        <v>82</v>
      </c>
      <c r="G150" s="32">
        <f>SUM(G151:G151)</f>
        <v>60</v>
      </c>
    </row>
    <row r="151" spans="1:7" x14ac:dyDescent="0.25">
      <c r="A151" s="33" t="s">
        <v>509</v>
      </c>
      <c r="B151" s="33"/>
      <c r="C151" s="34">
        <v>60</v>
      </c>
      <c r="D151" s="34"/>
      <c r="E151" s="34"/>
      <c r="F151" s="34"/>
      <c r="G151" s="34">
        <f>PRODUCT(C151:F151)</f>
        <v>60</v>
      </c>
    </row>
    <row r="153" spans="1:7" ht="45" customHeight="1" x14ac:dyDescent="0.25">
      <c r="A153" s="30" t="s">
        <v>514</v>
      </c>
      <c r="B153" s="31" t="s">
        <v>444</v>
      </c>
      <c r="C153" s="30" t="s">
        <v>83</v>
      </c>
      <c r="D153" s="30" t="s">
        <v>19</v>
      </c>
      <c r="E153" s="46" t="s">
        <v>84</v>
      </c>
      <c r="F153" s="46" t="s">
        <v>84</v>
      </c>
      <c r="G153" s="32">
        <f>SUM(G154:G158)</f>
        <v>72</v>
      </c>
    </row>
    <row r="154" spans="1:7" x14ac:dyDescent="0.25">
      <c r="A154" s="33" t="s">
        <v>515</v>
      </c>
      <c r="B154" s="33"/>
      <c r="C154" s="34">
        <v>18</v>
      </c>
      <c r="D154" s="34"/>
      <c r="E154" s="34"/>
      <c r="F154" s="34"/>
      <c r="G154" s="34">
        <f>PRODUCT(C154:F154)</f>
        <v>18</v>
      </c>
    </row>
    <row r="155" spans="1:7" x14ac:dyDescent="0.25">
      <c r="A155" s="33" t="s">
        <v>516</v>
      </c>
      <c r="B155" s="33"/>
      <c r="C155" s="34">
        <v>12</v>
      </c>
      <c r="D155" s="34"/>
      <c r="E155" s="34"/>
      <c r="F155" s="34"/>
      <c r="G155" s="34">
        <f>PRODUCT(C155:F155)</f>
        <v>12</v>
      </c>
    </row>
    <row r="156" spans="1:7" x14ac:dyDescent="0.25">
      <c r="A156" s="33" t="s">
        <v>517</v>
      </c>
      <c r="B156" s="33"/>
      <c r="C156" s="34">
        <v>18</v>
      </c>
      <c r="D156" s="34"/>
      <c r="E156" s="34"/>
      <c r="F156" s="34"/>
      <c r="G156" s="34">
        <f>PRODUCT(C156:F156)</f>
        <v>18</v>
      </c>
    </row>
    <row r="157" spans="1:7" x14ac:dyDescent="0.25">
      <c r="A157" s="33" t="s">
        <v>518</v>
      </c>
      <c r="B157" s="33"/>
      <c r="C157" s="34">
        <v>12</v>
      </c>
      <c r="D157" s="34"/>
      <c r="E157" s="34"/>
      <c r="F157" s="34"/>
      <c r="G157" s="34">
        <f>PRODUCT(C157:F157)</f>
        <v>12</v>
      </c>
    </row>
    <row r="158" spans="1:7" x14ac:dyDescent="0.25">
      <c r="A158" s="33" t="s">
        <v>519</v>
      </c>
      <c r="B158" s="33"/>
      <c r="C158" s="34">
        <v>12</v>
      </c>
      <c r="D158" s="34"/>
      <c r="E158" s="34"/>
      <c r="F158" s="34"/>
      <c r="G158" s="34">
        <f>PRODUCT(C158:F158)</f>
        <v>12</v>
      </c>
    </row>
    <row r="160" spans="1:7" ht="45" customHeight="1" x14ac:dyDescent="0.25">
      <c r="A160" s="30" t="s">
        <v>520</v>
      </c>
      <c r="B160" s="31" t="s">
        <v>444</v>
      </c>
      <c r="C160" s="30" t="s">
        <v>85</v>
      </c>
      <c r="D160" s="30" t="s">
        <v>13</v>
      </c>
      <c r="E160" s="46" t="s">
        <v>86</v>
      </c>
      <c r="F160" s="46" t="s">
        <v>86</v>
      </c>
      <c r="G160" s="32">
        <f>SUM(G161:G161)</f>
        <v>1</v>
      </c>
    </row>
    <row r="161" spans="1:7" x14ac:dyDescent="0.25">
      <c r="A161" s="33" t="s">
        <v>521</v>
      </c>
      <c r="B161" s="33"/>
      <c r="C161" s="34">
        <v>1</v>
      </c>
      <c r="D161" s="34"/>
      <c r="E161" s="34"/>
      <c r="F161" s="34"/>
      <c r="G161" s="34">
        <f>PRODUCT(C161:F161)</f>
        <v>1</v>
      </c>
    </row>
    <row r="163" spans="1:7" x14ac:dyDescent="0.25">
      <c r="B163" t="s">
        <v>442</v>
      </c>
      <c r="C163" s="28" t="s">
        <v>5</v>
      </c>
      <c r="D163" s="29" t="s">
        <v>6</v>
      </c>
      <c r="E163" s="28" t="s">
        <v>7</v>
      </c>
    </row>
    <row r="164" spans="1:7" x14ac:dyDescent="0.25">
      <c r="B164" t="s">
        <v>442</v>
      </c>
      <c r="C164" s="28" t="s">
        <v>8</v>
      </c>
      <c r="D164" s="29" t="s">
        <v>37</v>
      </c>
      <c r="E164" s="28" t="s">
        <v>38</v>
      </c>
    </row>
    <row r="165" spans="1:7" x14ac:dyDescent="0.25">
      <c r="B165" t="s">
        <v>442</v>
      </c>
      <c r="C165" s="28" t="s">
        <v>10</v>
      </c>
      <c r="D165" s="29" t="s">
        <v>87</v>
      </c>
      <c r="E165" s="28" t="s">
        <v>88</v>
      </c>
    </row>
    <row r="167" spans="1:7" ht="45" customHeight="1" x14ac:dyDescent="0.25">
      <c r="A167" s="30" t="s">
        <v>522</v>
      </c>
      <c r="B167" s="31" t="s">
        <v>444</v>
      </c>
      <c r="C167" s="30" t="s">
        <v>90</v>
      </c>
      <c r="D167" s="30" t="s">
        <v>19</v>
      </c>
      <c r="E167" s="46" t="s">
        <v>91</v>
      </c>
      <c r="F167" s="46" t="s">
        <v>91</v>
      </c>
      <c r="G167" s="32">
        <f>SUM(G168:G170)</f>
        <v>30</v>
      </c>
    </row>
    <row r="168" spans="1:7" x14ac:dyDescent="0.25">
      <c r="A168" s="33" t="s">
        <v>523</v>
      </c>
      <c r="B168" s="33"/>
      <c r="C168" s="34"/>
      <c r="D168" s="34">
        <v>10</v>
      </c>
      <c r="E168" s="34"/>
      <c r="F168" s="34"/>
      <c r="G168" s="34">
        <f>PRODUCT(C168:F168)</f>
        <v>10</v>
      </c>
    </row>
    <row r="169" spans="1:7" x14ac:dyDescent="0.25">
      <c r="A169" s="33" t="s">
        <v>524</v>
      </c>
      <c r="B169" s="33"/>
      <c r="C169" s="34"/>
      <c r="D169" s="34">
        <v>10</v>
      </c>
      <c r="E169" s="34"/>
      <c r="F169" s="34"/>
      <c r="G169" s="34">
        <f>PRODUCT(C169:F169)</f>
        <v>10</v>
      </c>
    </row>
    <row r="170" spans="1:7" x14ac:dyDescent="0.25">
      <c r="A170" s="33" t="s">
        <v>525</v>
      </c>
      <c r="B170" s="33"/>
      <c r="C170" s="34"/>
      <c r="D170" s="34">
        <v>10</v>
      </c>
      <c r="E170" s="34"/>
      <c r="F170" s="34"/>
      <c r="G170" s="34">
        <f>PRODUCT(C170:F170)</f>
        <v>10</v>
      </c>
    </row>
    <row r="172" spans="1:7" ht="45" customHeight="1" x14ac:dyDescent="0.25">
      <c r="A172" s="30" t="s">
        <v>526</v>
      </c>
      <c r="B172" s="31" t="s">
        <v>444</v>
      </c>
      <c r="C172" s="30" t="s">
        <v>92</v>
      </c>
      <c r="D172" s="30" t="s">
        <v>13</v>
      </c>
      <c r="E172" s="46" t="s">
        <v>93</v>
      </c>
      <c r="F172" s="46" t="s">
        <v>93</v>
      </c>
      <c r="G172" s="32">
        <f>SUM(G173:G181)</f>
        <v>6</v>
      </c>
    </row>
    <row r="173" spans="1:7" x14ac:dyDescent="0.25">
      <c r="A173" s="33" t="s">
        <v>527</v>
      </c>
      <c r="B173" s="33"/>
      <c r="C173" s="34">
        <v>0</v>
      </c>
      <c r="D173" s="34"/>
      <c r="E173" s="34"/>
      <c r="F173" s="34"/>
      <c r="G173" s="34">
        <f t="shared" ref="G173:G181" si="1">PRODUCT(C173:F173)</f>
        <v>0</v>
      </c>
    </row>
    <row r="174" spans="1:7" x14ac:dyDescent="0.25">
      <c r="A174" s="33" t="s">
        <v>528</v>
      </c>
      <c r="B174" s="33"/>
      <c r="C174" s="34">
        <v>1</v>
      </c>
      <c r="D174" s="34"/>
      <c r="E174" s="34"/>
      <c r="F174" s="34"/>
      <c r="G174" s="34">
        <f t="shared" si="1"/>
        <v>1</v>
      </c>
    </row>
    <row r="175" spans="1:7" x14ac:dyDescent="0.25">
      <c r="A175" s="33" t="s">
        <v>509</v>
      </c>
      <c r="B175" s="33"/>
      <c r="C175" s="34">
        <v>1</v>
      </c>
      <c r="D175" s="34"/>
      <c r="E175" s="34"/>
      <c r="F175" s="34"/>
      <c r="G175" s="34">
        <f t="shared" si="1"/>
        <v>1</v>
      </c>
    </row>
    <row r="176" spans="1:7" x14ac:dyDescent="0.25">
      <c r="A176" s="33" t="s">
        <v>524</v>
      </c>
      <c r="B176" s="33"/>
      <c r="C176" s="34">
        <v>0</v>
      </c>
      <c r="D176" s="34"/>
      <c r="E176" s="34"/>
      <c r="F176" s="34"/>
      <c r="G176" s="34">
        <f t="shared" si="1"/>
        <v>0</v>
      </c>
    </row>
    <row r="177" spans="1:7" x14ac:dyDescent="0.25">
      <c r="A177" s="33" t="s">
        <v>528</v>
      </c>
      <c r="B177" s="33"/>
      <c r="C177" s="34">
        <v>1</v>
      </c>
      <c r="D177" s="34"/>
      <c r="E177" s="34"/>
      <c r="F177" s="34"/>
      <c r="G177" s="34">
        <f t="shared" si="1"/>
        <v>1</v>
      </c>
    </row>
    <row r="178" spans="1:7" x14ac:dyDescent="0.25">
      <c r="A178" s="33" t="s">
        <v>509</v>
      </c>
      <c r="B178" s="33"/>
      <c r="C178" s="34">
        <v>1</v>
      </c>
      <c r="D178" s="34"/>
      <c r="E178" s="34"/>
      <c r="F178" s="34"/>
      <c r="G178" s="34">
        <f t="shared" si="1"/>
        <v>1</v>
      </c>
    </row>
    <row r="179" spans="1:7" x14ac:dyDescent="0.25">
      <c r="A179" s="33" t="s">
        <v>525</v>
      </c>
      <c r="B179" s="33"/>
      <c r="C179" s="34">
        <v>0</v>
      </c>
      <c r="D179" s="34"/>
      <c r="E179" s="34"/>
      <c r="F179" s="34"/>
      <c r="G179" s="34">
        <f t="shared" si="1"/>
        <v>0</v>
      </c>
    </row>
    <row r="180" spans="1:7" x14ac:dyDescent="0.25">
      <c r="A180" s="33" t="s">
        <v>528</v>
      </c>
      <c r="B180" s="33"/>
      <c r="C180" s="34">
        <v>1</v>
      </c>
      <c r="D180" s="34"/>
      <c r="E180" s="34"/>
      <c r="F180" s="34"/>
      <c r="G180" s="34">
        <f t="shared" si="1"/>
        <v>1</v>
      </c>
    </row>
    <row r="181" spans="1:7" x14ac:dyDescent="0.25">
      <c r="A181" s="33" t="s">
        <v>509</v>
      </c>
      <c r="B181" s="33"/>
      <c r="C181" s="34">
        <v>1</v>
      </c>
      <c r="D181" s="34"/>
      <c r="E181" s="34"/>
      <c r="F181" s="34"/>
      <c r="G181" s="34">
        <f t="shared" si="1"/>
        <v>1</v>
      </c>
    </row>
    <row r="183" spans="1:7" ht="45" customHeight="1" x14ac:dyDescent="0.25">
      <c r="A183" s="30" t="s">
        <v>529</v>
      </c>
      <c r="B183" s="31" t="s">
        <v>444</v>
      </c>
      <c r="C183" s="30" t="s">
        <v>94</v>
      </c>
      <c r="D183" s="30" t="s">
        <v>19</v>
      </c>
      <c r="E183" s="46" t="s">
        <v>95</v>
      </c>
      <c r="F183" s="46" t="s">
        <v>95</v>
      </c>
      <c r="G183" s="32">
        <f>SUM(G184:G186)</f>
        <v>45</v>
      </c>
    </row>
    <row r="184" spans="1:7" x14ac:dyDescent="0.25">
      <c r="A184" s="33" t="s">
        <v>523</v>
      </c>
      <c r="B184" s="33"/>
      <c r="C184" s="34"/>
      <c r="D184" s="34">
        <v>15</v>
      </c>
      <c r="E184" s="34"/>
      <c r="F184" s="34"/>
      <c r="G184" s="34">
        <f>PRODUCT(C184:F184)</f>
        <v>15</v>
      </c>
    </row>
    <row r="185" spans="1:7" x14ac:dyDescent="0.25">
      <c r="A185" s="33" t="s">
        <v>524</v>
      </c>
      <c r="B185" s="33"/>
      <c r="C185" s="34"/>
      <c r="D185" s="34">
        <v>15</v>
      </c>
      <c r="E185" s="34"/>
      <c r="F185" s="34"/>
      <c r="G185" s="34">
        <f>PRODUCT(C185:F185)</f>
        <v>15</v>
      </c>
    </row>
    <row r="186" spans="1:7" x14ac:dyDescent="0.25">
      <c r="A186" s="33" t="s">
        <v>530</v>
      </c>
      <c r="B186" s="33"/>
      <c r="C186" s="34"/>
      <c r="D186" s="34">
        <v>15</v>
      </c>
      <c r="E186" s="34"/>
      <c r="F186" s="34"/>
      <c r="G186" s="34">
        <f>PRODUCT(C186:F186)</f>
        <v>15</v>
      </c>
    </row>
    <row r="188" spans="1:7" x14ac:dyDescent="0.25">
      <c r="B188" t="s">
        <v>442</v>
      </c>
      <c r="C188" s="28" t="s">
        <v>5</v>
      </c>
      <c r="D188" s="29" t="s">
        <v>6</v>
      </c>
      <c r="E188" s="28" t="s">
        <v>7</v>
      </c>
    </row>
    <row r="189" spans="1:7" x14ac:dyDescent="0.25">
      <c r="B189" t="s">
        <v>442</v>
      </c>
      <c r="C189" s="28" t="s">
        <v>8</v>
      </c>
      <c r="D189" s="29" t="s">
        <v>37</v>
      </c>
      <c r="E189" s="28" t="s">
        <v>38</v>
      </c>
    </row>
    <row r="190" spans="1:7" x14ac:dyDescent="0.25">
      <c r="B190" t="s">
        <v>442</v>
      </c>
      <c r="C190" s="28" t="s">
        <v>10</v>
      </c>
      <c r="D190" s="29" t="s">
        <v>96</v>
      </c>
      <c r="E190" s="28" t="s">
        <v>97</v>
      </c>
    </row>
    <row r="192" spans="1:7" ht="45" customHeight="1" x14ac:dyDescent="0.25">
      <c r="A192" s="30" t="s">
        <v>531</v>
      </c>
      <c r="B192" s="31" t="s">
        <v>444</v>
      </c>
      <c r="C192" s="30" t="s">
        <v>103</v>
      </c>
      <c r="D192" s="30" t="s">
        <v>104</v>
      </c>
      <c r="E192" s="46" t="s">
        <v>105</v>
      </c>
      <c r="F192" s="46" t="s">
        <v>105</v>
      </c>
      <c r="G192" s="32">
        <f>SUM(G193:G193)</f>
        <v>20</v>
      </c>
    </row>
    <row r="193" spans="1:7" x14ac:dyDescent="0.25">
      <c r="A193" s="33" t="s">
        <v>532</v>
      </c>
      <c r="B193" s="33"/>
      <c r="C193" s="34">
        <v>20</v>
      </c>
      <c r="D193" s="34"/>
      <c r="E193" s="34"/>
      <c r="F193" s="34"/>
      <c r="G193" s="34">
        <f>PRODUCT(C193:F193)</f>
        <v>20</v>
      </c>
    </row>
  </sheetData>
  <sheetProtection sheet="1"/>
  <mergeCells count="39">
    <mergeCell ref="E1:H1"/>
    <mergeCell ref="E2:H2"/>
    <mergeCell ref="E3:H3"/>
    <mergeCell ref="E4:H4"/>
    <mergeCell ref="C6:G6"/>
    <mergeCell ref="E14:F14"/>
    <mergeCell ref="E17:F17"/>
    <mergeCell ref="E20:F20"/>
    <mergeCell ref="E24:F24"/>
    <mergeCell ref="E27:F27"/>
    <mergeCell ref="E30:F30"/>
    <mergeCell ref="E33:F33"/>
    <mergeCell ref="E36:F36"/>
    <mergeCell ref="E39:F39"/>
    <mergeCell ref="E42:F42"/>
    <mergeCell ref="E51:F51"/>
    <mergeCell ref="E56:F56"/>
    <mergeCell ref="E64:F64"/>
    <mergeCell ref="E69:F69"/>
    <mergeCell ref="E72:F72"/>
    <mergeCell ref="E75:F75"/>
    <mergeCell ref="E87:F87"/>
    <mergeCell ref="E92:F92"/>
    <mergeCell ref="E96:F96"/>
    <mergeCell ref="E102:F102"/>
    <mergeCell ref="E105:F105"/>
    <mergeCell ref="E108:F108"/>
    <mergeCell ref="E112:F112"/>
    <mergeCell ref="E120:F120"/>
    <mergeCell ref="E124:F124"/>
    <mergeCell ref="E167:F167"/>
    <mergeCell ref="E172:F172"/>
    <mergeCell ref="E183:F183"/>
    <mergeCell ref="E192:F192"/>
    <mergeCell ref="E127:F127"/>
    <mergeCell ref="E130:F130"/>
    <mergeCell ref="E150:F150"/>
    <mergeCell ref="E153:F153"/>
    <mergeCell ref="E160:F160"/>
  </mergeCells>
  <pageMargins left="0.75" right="0.75" top="0.75" bottom="0.5" header="0.5" footer="0.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T-PRES</vt:lpstr>
      <vt:lpstr>T-APU</vt:lpstr>
      <vt:lpstr>T-SMP</vt:lpstr>
      <vt:lpstr>T-DIM</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Manchado R Eva ESPAI PUBLIC</dc:creator>
  <cp:lastModifiedBy>Administrador</cp:lastModifiedBy>
  <dcterms:created xsi:type="dcterms:W3CDTF">2023-11-14T11:18:49Z</dcterms:created>
  <dcterms:modified xsi:type="dcterms:W3CDTF">2023-11-15T07:58:07Z</dcterms:modified>
</cp:coreProperties>
</file>