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I:\EXPEDIENTS VIRTUALS 2026\OTU_2026_177\pixel\"/>
    </mc:Choice>
  </mc:AlternateContent>
  <bookViews>
    <workbookView xWindow="0" yWindow="0" windowWidth="28800" windowHeight="12432"/>
  </bookViews>
  <sheets>
    <sheet name="Pressupost DEF" sheetId="21" r:id="rId1"/>
  </sheets>
  <calcPr calcId="152511" fullPrecision="0"/>
</workbook>
</file>

<file path=xl/calcChain.xml><?xml version="1.0" encoding="utf-8"?>
<calcChain xmlns="http://schemas.openxmlformats.org/spreadsheetml/2006/main">
  <c r="I146" i="21" l="1"/>
  <c r="I145" i="21"/>
  <c r="I144" i="21"/>
  <c r="I143" i="21"/>
  <c r="I142" i="21"/>
  <c r="I54" i="21"/>
  <c r="I92" i="21"/>
  <c r="I91" i="21"/>
  <c r="I124" i="21"/>
  <c r="I126" i="21" s="1"/>
  <c r="I155" i="21" s="1"/>
  <c r="I141" i="21"/>
  <c r="I115" i="21"/>
  <c r="I114" i="21"/>
  <c r="I113" i="21"/>
  <c r="I112" i="21"/>
  <c r="I111" i="21"/>
  <c r="I110" i="21"/>
  <c r="I109" i="21"/>
  <c r="I108" i="21"/>
  <c r="I107" i="21"/>
  <c r="I106" i="21"/>
  <c r="I96" i="21"/>
  <c r="I95" i="21"/>
  <c r="I94" i="21"/>
  <c r="I93" i="21"/>
  <c r="I90" i="21"/>
  <c r="I89" i="21"/>
  <c r="I88" i="21"/>
  <c r="I87" i="21"/>
  <c r="I86" i="21"/>
  <c r="I77" i="21"/>
  <c r="I76" i="21"/>
  <c r="I75" i="21"/>
  <c r="I74" i="21"/>
  <c r="I73" i="21"/>
  <c r="I72" i="21"/>
  <c r="I71" i="21"/>
  <c r="I70" i="21"/>
  <c r="I69" i="21"/>
  <c r="I68" i="21"/>
  <c r="I67" i="21"/>
  <c r="I66" i="21"/>
  <c r="I65" i="21"/>
  <c r="I64" i="21"/>
  <c r="I63" i="21"/>
  <c r="I62" i="21"/>
  <c r="I61" i="21"/>
  <c r="I60" i="21"/>
  <c r="I59" i="21"/>
  <c r="I58" i="21"/>
  <c r="I57" i="21"/>
  <c r="I56" i="21"/>
  <c r="I55" i="21"/>
  <c r="I53" i="21"/>
  <c r="I52" i="21"/>
  <c r="I51" i="21"/>
  <c r="I50" i="21"/>
  <c r="I49" i="21"/>
  <c r="I48" i="21"/>
  <c r="I47" i="21"/>
  <c r="I38" i="21"/>
  <c r="I37" i="21"/>
  <c r="I36" i="21"/>
  <c r="I35" i="21"/>
  <c r="I34" i="21"/>
  <c r="I33" i="21"/>
  <c r="I32" i="21"/>
  <c r="I31" i="21"/>
  <c r="I30" i="21"/>
  <c r="I29" i="21"/>
  <c r="I28" i="21"/>
  <c r="I27" i="21"/>
  <c r="I26" i="21"/>
  <c r="I25" i="21"/>
  <c r="I24" i="21"/>
  <c r="I23" i="21"/>
  <c r="I22" i="21"/>
  <c r="I21" i="21"/>
  <c r="I20" i="21"/>
  <c r="I19" i="21"/>
  <c r="I18" i="21"/>
  <c r="I17" i="21"/>
  <c r="I16" i="21"/>
  <c r="I15" i="21"/>
  <c r="I14" i="21"/>
  <c r="I13" i="21"/>
  <c r="I12" i="21"/>
  <c r="I11" i="21"/>
  <c r="I10" i="21"/>
  <c r="I9" i="21"/>
  <c r="I8" i="21"/>
  <c r="I40" i="21" s="1"/>
  <c r="I151" i="21" s="1"/>
  <c r="I148" i="21" l="1"/>
  <c r="I157" i="21" s="1"/>
  <c r="I98" i="21"/>
  <c r="I153" i="21" s="1"/>
  <c r="I117" i="21"/>
  <c r="I154" i="21" s="1"/>
  <c r="I79" i="21"/>
  <c r="I152" i="21" s="1"/>
  <c r="G133" i="21" l="1"/>
  <c r="I133" i="21" s="1"/>
  <c r="I135" i="21" s="1"/>
  <c r="I156" i="21" s="1"/>
  <c r="I159" i="21" s="1"/>
  <c r="I161" i="21" l="1"/>
  <c r="I162" i="21" l="1"/>
  <c r="I163" i="21"/>
  <c r="I164" i="21" l="1"/>
  <c r="I165" i="21" l="1"/>
  <c r="I167" i="21" s="1"/>
</calcChain>
</file>

<file path=xl/sharedStrings.xml><?xml version="1.0" encoding="utf-8"?>
<sst xmlns="http://schemas.openxmlformats.org/spreadsheetml/2006/main" count="462" uniqueCount="220">
  <si>
    <t>Preu</t>
  </si>
  <si>
    <t>Amidament</t>
  </si>
  <si>
    <t>Import</t>
  </si>
  <si>
    <t>Obra</t>
  </si>
  <si>
    <t>01</t>
  </si>
  <si>
    <t>Capítol</t>
  </si>
  <si>
    <t>TOTAL</t>
  </si>
  <si>
    <t>ml</t>
  </si>
  <si>
    <t xml:space="preserve">IMPORT TOTAL EXECUCIÓ MATERIAL  </t>
  </si>
  <si>
    <t>6% Benefici Industrial</t>
  </si>
  <si>
    <t>21 % IVA</t>
  </si>
  <si>
    <t>SUMA Import Total Execució Material + G.G. + B.I.</t>
  </si>
  <si>
    <t>IMPORT TOTAL PRESSUPOST GENERAL</t>
  </si>
  <si>
    <t>13% Despeces Generals</t>
  </si>
  <si>
    <t>SEGURETAT I SALUT</t>
  </si>
  <si>
    <t>pa</t>
  </si>
  <si>
    <t>Seguretat i Salut en les obres d'execució, d'acord amb la normativa vigent. Inclou totes les mesures de protecció individual i col.lectiva de les obres.</t>
  </si>
  <si>
    <t>ut</t>
  </si>
  <si>
    <t>m²</t>
  </si>
  <si>
    <t>01.01</t>
  </si>
  <si>
    <t>01.02</t>
  </si>
  <si>
    <t>01.03</t>
  </si>
  <si>
    <t>P2143-4RQT</t>
  </si>
  <si>
    <t>P035-01VE</t>
  </si>
  <si>
    <t>m3</t>
  </si>
  <si>
    <t>kg</t>
  </si>
  <si>
    <t>PRESSUPOST ENDERROC OFICINES NAU CAN MARCET</t>
  </si>
  <si>
    <t>Enderroc d'extradossat de guix laminat amb mitjans manuals i càrrega manual de runa sobre camió o contenidor</t>
  </si>
  <si>
    <t xml:space="preserve">P214T-10CXS
</t>
  </si>
  <si>
    <t>P2143-4RQZ</t>
  </si>
  <si>
    <t>Enderroc de sostre complet, incloent paviment, entrebigat, bigueta de fusta, cel ras i instal·lacions interior de cel ras, amb mitjans manuals i càrrega manual de runa sobre camió o contenidor</t>
  </si>
  <si>
    <t>P214M-AKZG</t>
  </si>
  <si>
    <t>Arrencada de paviment ceràmic, amb mitjans manuals i càrrega manual de runa sobre camió o contenidor</t>
  </si>
  <si>
    <t>Desmuntatge de fulla de fusteria envidrada d'acer de qualsevol tipus situada en façana, entre 3 i 6 m² de superfície, amb mitjans manuals, sense deteriorar els elements constructius als quals està subjecta, i càrrega manual sobre camió o contenidor.</t>
  </si>
  <si>
    <t>DLC010</t>
  </si>
  <si>
    <t>Enderroc de paret de bloc foradat de morter de ciment de 20 cm de gruix, a mà i amb martell trencador manual i càrrega manual de runa sobre camió o contenidor</t>
  </si>
  <si>
    <t>P214R-8GWY</t>
  </si>
  <si>
    <t>Enderroc d'envà de guix laminat de 10 a 15 cm de gruix, amb mitjans manuals i càrrega manual de runa sobre camió o contenidor</t>
  </si>
  <si>
    <t xml:space="preserve">P214T-10CXR
</t>
  </si>
  <si>
    <t>Enderroc de solera de formigó lleugerament armat, de fins a 25 cm de gruix, amb compressor i càrrega manual de runa sobre camió o contenidor</t>
  </si>
  <si>
    <t>Enderroc de solera de formigó en massa, amb compressor i càrrega manual i mecànica de runa sobre camió o contenido</t>
  </si>
  <si>
    <t>Enderroc de vorera de panot i base de formigó, de fins a 15 cm de gruix, amb compressor i càrrega manual de runa sobre camió o contenidor</t>
  </si>
  <si>
    <t>P2143-J0R6</t>
  </si>
  <si>
    <t>Paviment de panot per a vorera gris de 20x20x4 cm, classe 1a, preu alt, sobre suport de 3 cm de sorra, col·locat a truc de maceta amb morter mixt 1:2:10 i beurada de ciment pòrtland</t>
  </si>
  <si>
    <t>P9E1-DN18</t>
  </si>
  <si>
    <t>Capçal de gual de pedra granítica serrada mecànicament i flamejada, de 40x40 cm, amb la cantonada en forma corba d'1 peça, col·locada amb morter a truc de maceta sobre base de formigó no estructural HNE-15/P/40 i rejuntat amb morter</t>
  </si>
  <si>
    <t xml:space="preserve">P980-FELA
</t>
  </si>
  <si>
    <t>Arrebossat reglejat sobre parament vertical exterior, a 3,00 m d'alçària, com a màxim, amb morter de calç per a ús corrent (GP), de designació CSIV-W2, segons UNE-EN 998-1, remolinat</t>
  </si>
  <si>
    <t>Pintat de parament vertical exterior de ciment, amb pintura al silicat amb acabat llis, i pigments, amb una capa de fons d'imprimació neutralitzadora, una d'imprimació fixadora i dues d'acabat</t>
  </si>
  <si>
    <t>P89H-4V75</t>
  </si>
  <si>
    <t xml:space="preserve">P811-3FCK
</t>
  </si>
  <si>
    <t>P4M0-ELL5</t>
  </si>
  <si>
    <t>Enderroc puntual d'envà de ceràmica de 5-10 cm de gruix, per a formació de forat passabigues de fins 30x30 cm, amb mitjans manuals i càrrega manual de runa sobre camió o contenidor</t>
  </si>
  <si>
    <t>P214T-4RQB</t>
  </si>
  <si>
    <t>P2143-4RR2</t>
  </si>
  <si>
    <t>Arrencada de full i bastiment de porta interior amb mitjans manuals i càrrega manual sobre camió o contenidor</t>
  </si>
  <si>
    <t>P2140-4RRN</t>
  </si>
  <si>
    <t xml:space="preserve">DPM010
</t>
  </si>
  <si>
    <t>Aixecat, amb mitjans manuals i equip de oxitall, de reixa metàl·lica de 3 m d'amplada i 0,65 m d'altura, situada en buit de façana i fixada al parament, sense deteriorar els elements constructius als quals està subjecta, i càrrega manual sobre camió o contenidor.</t>
  </si>
  <si>
    <t>DFD070</t>
  </si>
  <si>
    <t>Desmuntatge de barana metàl·lica, amb mitjans manuals per a la seva reutil.lització</t>
  </si>
  <si>
    <t xml:space="preserve">P214E-MBWW
</t>
  </si>
  <si>
    <t>DSM010</t>
  </si>
  <si>
    <t>Desmuntatge d'urinari amb alimentació i desguàs vistes, amb mitjans manuals, sense afectar a l'estabilitat dels elements constructius als quals pugui estar subjecte, i càrrega manual sobre camió o contenidor.</t>
  </si>
  <si>
    <t>Desmuntatge d'abocador monobloc, amb mitjans manuals, sense afectar a l'estabilitat dels elements constructius als quals pugui estar subjecte, i càrrega manual sobre camió o contenidor.</t>
  </si>
  <si>
    <t>Arrencada d'instal·lació d'aire condicionat amb conductes, per a cada unitat de 100 m2 de superfície servida per la instal·lació, amb mitjans manuals i càrrega manual sobre camió o contenidor</t>
  </si>
  <si>
    <t>P21G0-4RU6</t>
  </si>
  <si>
    <t>Arrencada d'unitat interior de climatització d'expansió directa o unitat emissora o climatitzador, de 25 kW com a màxim, muntada superficialment o prèviament desencastada, amb mitjans manuals i càrrega manual sobre camió o contenidor</t>
  </si>
  <si>
    <t>P21GE-CUMJ</t>
  </si>
  <si>
    <t>Arrencada d'instal·lació de distribució d'aigua amb tubs, accessoris i aixetes per a cada unitat de 100 m2 de superfície servida per la instal·lació, amb mitjans manuals i càrrega manual sobre camió o contenidor</t>
  </si>
  <si>
    <t>P21GP-4RVM</t>
  </si>
  <si>
    <t>Arrencada de lavabo, suport, aixetes, sifó, desguassos i desconnexió de les xarxes de subministrament i d'evacuació, amb mitjans manuals i càrrega manual de runa sobre camió o contenidor</t>
  </si>
  <si>
    <t>P21GS-4RVG</t>
  </si>
  <si>
    <t>Arrencada d'inodor, ancoratges, aixetes, mecanismes, desguassos i desconnexió de les xarxes de subministrament i d'evacuació, amb mitjans manuals i càrrega manual de runa sobre camió o contenidor</t>
  </si>
  <si>
    <t>Arrencada de plat de dutxa, aixetes, sifó, desguassos i desconnexió de les xarxes de subministrament i d'evacuació, amb mitjans manuals i càrrega manual de runa sobre camió o contenidor</t>
  </si>
  <si>
    <t>P21GS-4RVJ</t>
  </si>
  <si>
    <t>Enderroc de paret de tancament de totxana de 15 cm de gruix, a mà i amb martell trencador manual i càrrega manual de runa sobre camió o contenidor</t>
  </si>
  <si>
    <t>P214T-4RQH</t>
  </si>
  <si>
    <t>Enderroc de mur de contenció de formigó armat, amb compressor i càrrega manual de runa sobre camió o contenidor</t>
  </si>
  <si>
    <t>P214P-117K0</t>
  </si>
  <si>
    <t>Demolició de vorada, inclòs la base, col·locada sobre formigó, amb compressor i càrrega manual i mecànica de runa sobre camió o contenidor</t>
  </si>
  <si>
    <t>P2148-49L5</t>
  </si>
  <si>
    <t>P21GD-CULD</t>
  </si>
  <si>
    <t>Desmuntatge per aplec, de planta de refredament o bomba de calor de 30 kW de potència calorífica màxima, desconnexió de les xarxes de subministrament i d'evacuació, amb mitjans manuals i càrrega manual sobre camió o contenidor</t>
  </si>
  <si>
    <t>Desmuntatge per a substitució d'armari rack de peu de 2200x800x800 mm, com a màxim, amb mitjans manuals i càrrega manual de runa sobre camió o contenidor</t>
  </si>
  <si>
    <t>P21DA-HBMO</t>
  </si>
  <si>
    <t>Desmuntatge de xarxa d'instal·lació elèctrica interior, llumeres i mecanismes en local o oficina, amb mitjans manuals, i càrrega manual sobre camió o contenidor.</t>
  </si>
  <si>
    <t>DIE060</t>
  </si>
  <si>
    <t>Desmuntatge de xarxa d'instal·lació de telecomunicacions interior, en local o oficina, amb mitjans manuals, i càrrega manual sobre camió o contenidor.</t>
  </si>
  <si>
    <t>Paret de tancament recolzada de gruix 11,5 cm, de totxana, LD, de 240x115x100 mm, per a revestir, categoria I, segons la norma UNE-EN 771-1, col·locat amb morter per a ram de paleta industrialitzat M 5 (5 N/mm2) de designació (G) segons norma UNE-EN 998-2</t>
  </si>
  <si>
    <t>P612A-7BP1</t>
  </si>
  <si>
    <t>PA0001</t>
  </si>
  <si>
    <t>Acer S275JR segons UNE-EN 10025-2, en perfils laminats en calent sèrie L, LD, T, rodó, quadrat, rectangular i planxa, amb una capa d'imprimació antioxidant, col·locat a l'obra amb soldadura</t>
  </si>
  <si>
    <t>P447-DMDE</t>
  </si>
  <si>
    <t>Ancoratge amb tac d'acer de d 12 mm, amb cargol, volandera i femella d'acer inoxidable i 130 mm de llargària, sobre suport de formigó</t>
  </si>
  <si>
    <t>P4Z0-61TG</t>
  </si>
  <si>
    <t>PPD0-4RLV</t>
  </si>
  <si>
    <t>Recol.locació d'armari rack desmuntat previament, de peu de 2200x800x800 mm, muntat sobre el paviment, inclosos tots els accessoris necessaris per al muntatge</t>
  </si>
  <si>
    <t>EE99CU01</t>
  </si>
  <si>
    <t xml:space="preserve">Safata metàl·lica de reixeta d'acer electrozincat, d'alçària 50 mm i amplària 200 mm, col·locada suspesa de paraments horitzontals amb elements de suport
</t>
  </si>
  <si>
    <t>PG2J-4BTK</t>
  </si>
  <si>
    <t>Tub rígid de plàstic sense halògens, de 40 mm de diàmetre nominal, aïllant i no propagador de la flama, amb una resistència a l'impacte de 2 J, resistència a compressió de 1250 N i una rigidesa dielèctrica de 2000 V, amb unió endollada i muntat superficialment</t>
  </si>
  <si>
    <t xml:space="preserve">PG2P-6T01
</t>
  </si>
  <si>
    <t>EE17AV01</t>
  </si>
  <si>
    <t>Subministre i col.locació de lluminària Disano Argon 3,5 100W, 11.200lm i 4000K. S'inclou tub fluorescent de 58 w i p.p. de material auxiliar de muntatge.</t>
  </si>
  <si>
    <t xml:space="preserve">EY0023CV </t>
  </si>
  <si>
    <t>Connexió de nou servei de xarxa elèctrica a la xarxa actual de l'edifici. s'inclouen tots els elements necessaris per a deixar la unitat d'obra totalment acabada i en funcionament. Inclús pagament de taxes.</t>
  </si>
  <si>
    <t>Adequació de tota la instal.lació elèctrica afectada al nou subquadre instal.lat</t>
  </si>
  <si>
    <t>Adequació de tota la instal.lació de telecomunicacions afectada al nou armari rack</t>
  </si>
  <si>
    <t>Cable amb conductor de coure de tensió assignada0,6/1 kV, de designació RZ1-K (AS), construcció segons norma UNE 21123-4, multipolar, de secció 6x1,5 mm2, amb coberta del cable de poliolefines, classe de reacció al foc Cca-s1b, d1, a1 segons la norma UNE-EN 50575 amb baixa emissió fums</t>
  </si>
  <si>
    <t>BG33-G2XG</t>
  </si>
  <si>
    <t>Cable amb conductor de coure de tensió assignada0,6/1 kV, de designació RZ1-K (AS), construcció segons norma UNE 21123-4, multipolar, de secció 6x2,5 mm2, amb coberta del cable de poliolefines, classe de reacció al foc Cca-s1b, d1, a1 segons la norma UNE-EN 50575 amb baixa emissió fums</t>
  </si>
  <si>
    <t>BG33-G2XH</t>
  </si>
  <si>
    <t>Cable amb conductor de coure de tensió assignada0,6/1 kV, de designació RZ1-K (AS), construcció segons norma UNE 21123-4, pentapolar, de secció 5x4 mm2, amb coberta del cable de poliolefines, classe de reacció al foc Cca-s1b, d1, a1 segons la norma UNE-EN 50575 amb baixa emissió fums</t>
  </si>
  <si>
    <t>BG33-G2WX</t>
  </si>
  <si>
    <t>Cable amb conductor de coure de tensió assignada0,6/1 kV, de designació RZ1-K (AS), construcció segons norma UNE 21123-4, pentapolar, de secció 5x6 mm2, amb coberta del cable de poliolefines, classe de reacció al foc Cca-s1b, d1, a1 segons la norma UNE-EN 50575 amb baixa emissió fums</t>
  </si>
  <si>
    <t>BG33-G2WY</t>
  </si>
  <si>
    <t>Cable de comunicacions per a bus de dades, 2x2x0,8 mm2 trenat i apantallat per parells, aïllament de poliolefina i coberta de poliolefina, de baixa emissió de fums i opacitat reduïda, no propagador de la flama segons UNE-EN 60332-1-2, muntat en canalització i connectat</t>
  </si>
  <si>
    <t>PG8Z-HD3C</t>
  </si>
  <si>
    <t>Cable de comunicacions per a bus de dades, 1x1,5 mm2 trenat i apantallat, aïllament de poliolefina i coberta de poliolefina, de baixa emissió de fums i opacitat reduïda, no propagador de la flama segons UNE-EN 60332-1-2, muntat en canalització i connectat</t>
  </si>
  <si>
    <t>PG8Z-HD36</t>
  </si>
  <si>
    <t>Cable de comunicacions per a bus de dades, 2x0,8 mm2 trenat i apantallat per parells, aïllament de poliolefina i coberta de poliolefina, de baixa emissió de fums i opacitat reduïda, no propagador de la flama segons UNE-EN 60332-1-2, muntat en canalització i connectat</t>
  </si>
  <si>
    <t>PG8Z-HD39</t>
  </si>
  <si>
    <t>Caixa de derivació quadrada de plàstic, de 200x200 mm, amb grau de protecció IP-54, muntada superficialment</t>
  </si>
  <si>
    <t>PG12-DHBD</t>
  </si>
  <si>
    <t>P8Z0-47LV</t>
  </si>
  <si>
    <t>P811-3F5B</t>
  </si>
  <si>
    <t xml:space="preserve">Subministrament i col.locació d'armadura per a arrebossats, amb malla de fibra de vidre revestida de PVC de 6x4 mm, amb un pes mínim de 123 g/m2 (antiàlcalis) </t>
  </si>
  <si>
    <t xml:space="preserve">Arrebossat reglejat sobre parament vertical exterior, a més de 3,00 m d'alçària, amb morter mixt 1:2:10, remolinat i lliscat amb ciment pòrtland amb filler calcari 32,5 R capa de terminació, inclou mitja canya en la trobada de la obra vista </t>
  </si>
  <si>
    <t>OBRA NOVA</t>
  </si>
  <si>
    <t>Pressupost  Enderroc oficines Can Marcet</t>
  </si>
  <si>
    <t>ENDERROCS I DESMUNTATGES</t>
  </si>
  <si>
    <t>PAS3-5RIL</t>
  </si>
  <si>
    <t xml:space="preserve">Porta tallafocs d'una fulla corredissa d'acer galvanitzat, EI2-C90, per a un buit d'obra de més de 12 m2, col.locada, inclou ferramenta per a portes corredisses composada per guia d'alumini anoditzat, 2 carros per a suspensió de la porta, topalls retenedors, peça de guiat inferior i elements de fixació, muntada als paraments de suport i a la porta
</t>
  </si>
  <si>
    <t>Enderroc de sostre complet, incloent paviment, entrebigat, bigueta de perfil laminat, cel ras i instal·lacions interior de cel ras, amb mitjans manuals i càrrega manual de runa sobre camió o contenidor</t>
  </si>
  <si>
    <t>P214M-AKZH</t>
  </si>
  <si>
    <t xml:space="preserve">Desmuntatge de totes aquelles instal·lacions situades en pared de tancament que entorpeixin i/o es poguessin deteriorar durant l'execució dels treballs de rehabilitació, tals com xarxes elèctriques, aparells d'aire condicionat, baixants, aplics, etc. </t>
  </si>
  <si>
    <t>Kg</t>
  </si>
  <si>
    <t>Pintat de parament vertical de guix, amb pintura plàstica amb acabat llis, amb una capa segelladora i dues d'acabat</t>
  </si>
  <si>
    <t>P89I-4V8T</t>
  </si>
  <si>
    <t>Reposició d'enguixat de més de 4 m2 en paret o sostre pla</t>
  </si>
  <si>
    <t>P81R-HBYO</t>
  </si>
  <si>
    <t>Càrrega amb mitjans manuals i transport de residus inerts o no especials a instal·lació autoritzada de gestió de residus, amb contenidor de 8 m3 de capacitat</t>
  </si>
  <si>
    <t>P2R6-4I5T</t>
  </si>
  <si>
    <t>GESTIÓ DE RESIDUS</t>
  </si>
  <si>
    <t>01.04</t>
  </si>
  <si>
    <t>Caseta prefabricada per vestuaris en obra, de dimensions 6,00x2,33x2,50 m (14,00 m²), composta per: estructura metàl·lica, tancaments de xapa amb acabament de pintura prelacada, coberta de xapa, aïllament interior, instal·lació d'electricitat, tubs fluorescents i punt de llum exterior, instal.lació aigua ACS, desaigües sanejament, finestres d'alumini amb lluneta i reixes, porta d'entrada de xapa, sòl d'aglomerat revestit amb PVC continu i poliestirè amb recolzament en base de xapa i revestiment de tauler en parets. (Tot segons memoria constructiva de la memoria)</t>
  </si>
  <si>
    <t>CONSTRUCCIONS AUXILIARS</t>
  </si>
  <si>
    <t>01.05</t>
  </si>
  <si>
    <t>Connexió del nou servei de xarxa d'aigua a la xarxa actual de l'edifici. s'inclouen tots els elements necessaris per a deixar la unitat d'obra totalment acabada i en funcionament.</t>
  </si>
  <si>
    <t>Connexió del nou servei de sanejament a la xarxa actual de l'edifici. s'inclouen tots els elements necessaris per a deixar la unitat d'obra totalment acabada i en funcionament.</t>
  </si>
  <si>
    <t>PA0002</t>
  </si>
  <si>
    <t>PA0003</t>
  </si>
  <si>
    <t>PA0004</t>
  </si>
  <si>
    <t>PA0005</t>
  </si>
  <si>
    <t>PA0006</t>
  </si>
  <si>
    <t>PA0007</t>
  </si>
  <si>
    <t>PA0008</t>
  </si>
  <si>
    <t>PA0009</t>
  </si>
  <si>
    <t>03</t>
  </si>
  <si>
    <t>02</t>
  </si>
  <si>
    <t>04</t>
  </si>
  <si>
    <t>05</t>
  </si>
  <si>
    <t xml:space="preserve">PQUC-BIQI
</t>
  </si>
  <si>
    <t xml:space="preserve">Subm. i col. quadre secundari subquadre quadre individual 1.1 format
per caixes encastables de material aïllant amb porta opaca, per a allotjament de dispositius individuals de comandament i protecció. inclús elements de fixació, reglets de connexió i quants accessoris siguin necessaris per a la seva correcta instal·lació. totalment muntat,
connexionat i provat. inclou: replanteig. col·locació de les caixes per al quadre secundari. connexionat. muntatge dels components per a la xarxa elèctrica de distribució interior de subquadre: mecanismes gamma bàsica amb tecla o tapa i marc de color blanc i embellidor de color blanc; caixes d'encastar amb cargols de fixació, caixes de derivació amb tapes i reglets de connexió. inclús accessoris necessaris per la seva correcta instal·lació. totalment muntats, connexionats i provats. inclou: col·locació de caixes de derivació i d'encastar.
col·locació de mecanismes.
</t>
  </si>
  <si>
    <t>P21G1-W8Z3</t>
  </si>
  <si>
    <t>P2217-55ST</t>
  </si>
  <si>
    <t>P3Z3-D53F</t>
  </si>
  <si>
    <t>P3C5-I5QC</t>
  </si>
  <si>
    <t>PD781-EUTL</t>
  </si>
  <si>
    <t>Terraplenat i piconatge en rases i pous amb terres adequades, en tongades de fins a 25 cm, amb una compactació del 95% del PM, amb picó vibrant de combustible i minicarregadora de combustible</t>
  </si>
  <si>
    <t>P2258-DRNC</t>
  </si>
  <si>
    <t>Reblert rases amb material purgat sense pedres superiors a 8 cm, en tongades de 25 cm com a màxim i compactat al 95%</t>
  </si>
  <si>
    <t xml:space="preserve">P2253-547I
</t>
  </si>
  <si>
    <t>Capa de neteja i anivellament 10 cm de gruix amb formigó de neteja,
amb una dosificació de 150 kg/m3 de ciment, consistència tova i
grandària màxima del granulat 10 mm, HL-150 kg/m3/B/10, abocat des
de camió.</t>
  </si>
  <si>
    <t>Subbase material seleccionat, amb estesa i piconatge del material al
95 % del PM, donant pendent definitiva del col.lector</t>
  </si>
  <si>
    <t xml:space="preserve">P927-3EEI
</t>
  </si>
  <si>
    <t>Armadura per a riostres i basaments AP500 S amb barres de diàmetre com a màxim 16 mm, d'acer en barres corrugades B500S de límit elàstic &gt;= 500 N/mm2</t>
  </si>
  <si>
    <t>P380-3CP2</t>
  </si>
  <si>
    <t xml:space="preserve">Formigonat de riostres amb formigó per armar HA - 25 / B / 20 / xC1 amb una quantitat de ciment de 275 kg/m3 i relació aigua ciment =&lt; 0.6, abocat des de camió </t>
  </si>
  <si>
    <t>Assaig de piconatge pel mètode del Proctor modificat d'una mostra de
sòl, segons la norma UNE 103501</t>
  </si>
  <si>
    <t xml:space="preserve">Desmuntatge de baixant, clavegueró o tub de ventilació de fibrociment
amb contingut d'amiant de diàmetre entre 150 a 300 mm a una alçària
fins a 5 m amb sistema de bossa amb guants de polietilè amb mitjans
manuals, reg del tub amb líquid fixador de les fibres d'amiant,
empaquetat i càrrega sobre camió o contenidor corresponent </t>
  </si>
  <si>
    <t xml:space="preserve">Excavació per a rebaix en terreny fluix (SPT &lt;20), realitzada amb pala
excavadora i càrrega directa sobre camió </t>
  </si>
  <si>
    <t xml:space="preserve">Clavegueró amb tub de PVC-U de paret sòlida per a sanejament soterrat sense pressió, superfícies interna llisa i externa llisa, diàmetre nominal DN 200, classe de rigidesa anular SN 4 (rigidesa anular &gt;= 4kN/m2), codi d'àrea d'aplicació U (ús en l'exterior de l'estructura dels edificis), fabricació segons norma UNE-EN 1401-1, de color taronja-marró RAL 8023, per a unió elàstica amb anella elastomèrica d'estanquitat, col·locat al fons de la rasa sobre llit de sorra de 10 cm de gruix, inclòs el reblert del recolzament del tub, amb picó vibrant de combustible </t>
  </si>
  <si>
    <t>MODIFICACIÓ TRAM INSTAL.LACIÓ SANEJAMENT SOTERRAT</t>
  </si>
  <si>
    <t>01.06</t>
  </si>
  <si>
    <t>06</t>
  </si>
  <si>
    <t>PA0010</t>
  </si>
  <si>
    <t>Caseta prefabricada per menjador en obra, de dimensions 6,00x2,33x2,50 m (18,40 m²), composta per: estructura metàl·lica, tancaments de xapa amb acabament de pintura prelacada, coberta de xapa, aïllament interior, instal·lació d'electricitat, tubs fluorescents i punt de llum exterior,instal.lació d'aigua i desaigües de sanejament, finestres d'alumini amb lluneta i reixes, porta d'entrada de xapa, sòl d'aglomerat revestit amb PVC continu i poliestirè amb recolzament en base de xapa i revestiment de tauler en parets. (Tot segons memoria constructiva de la memoria)</t>
  </si>
  <si>
    <t>Transport i muntatge de caseta prefabricada d'obra</t>
  </si>
  <si>
    <t>Paviment de reixeta electrosoldada antilliscant, de 34x38 mm de passada de malla, acabat galvanitzat en calent, realitzada amb platines portants d'acer laminat UNE-EN 10025 S235JR, en perfil pla laminat en calent, de 20x4 mm, separades 34 mm entre si, separadors de vareta quadrada retorçada, d'acer amb baix contingut en carboni UNE-EN ISO 16120-2 C4D, de 4 mm de costat, separats 38 mm entre si i marc d'acer laminat UNE-EN 10025 S235JR, en perfil omega laminat en calent, de 20x4 mm, fixat amb peces de subjecció, per a replà d'escala.</t>
  </si>
  <si>
    <t>Esglaó recte, de 800x240 mm, format per reixeta electrosoldada antilliscant, acabat galvanitzat en calent, realitzada amb platines portants d'acer laminat UNE-EN 10025 S235JR, en perfil pla laminat en calent, de 20x3 mm, separades 34 mm entre si, separadors de vareta quadrada retorçada, d'acer amb baix contingut en carboni UNE-EN ISO 16120-2 C4D, de 5 mm de costat, separats 38 mm entre si i marc d'acer laminat UNE-EN 10025 S235JR, en perfil pla laminat en calent; i acabat frontal antilliscant, d'acer laminat UNE-EN 10025 S235JR, en perfil pla laminat en calent, encunyat, fixat mitjançant cargolat sobre muntant metàl·lic d'escala</t>
  </si>
  <si>
    <t>Barana metàl·lica de tub buit d'acer laminat en fred de 90 cm d'altura, amb bastidor senzill i muntants i barrots verticals, per escala d'anada i tornada, de dos trams rectes amb replà intermedi, fixat mitjançant patilles d'ancoratge.</t>
  </si>
  <si>
    <t>FDD100</t>
  </si>
  <si>
    <t>EAE110</t>
  </si>
  <si>
    <t>EAE100</t>
  </si>
  <si>
    <t>Paret estructural de 25 cm de gruix amb bloc de morter d'argila expandida R-3 a 6 N/mm2, massís llis de 500x200x250 mm, per a revestir, col·locat amb morter mixt 1:1:7, amb armadura prefabricada en gelosia d'acer amb recobriment epoxi cada dos junts horitzontals i una quantia d'11,5 kg/m2 d'acer en barres corrugades B500S i 0,008 m3/m2 de formigó d'argila expandida en traves i cantonades</t>
  </si>
  <si>
    <t>P4H3-5NQN</t>
  </si>
  <si>
    <t>Acer S275JR segons UNE-EN 10025-2, per a bigues formades per peça simple, en perfils laminats en calent sèrie IPN, IPE, HEB, HEA, HEM i UPN, treballat a taller i amb una capa d'imprimació antioxidant, col·locat a l'obra amb soldadura i cargols</t>
  </si>
  <si>
    <t>P442-DFYY</t>
  </si>
  <si>
    <t>Connexió de nou servei de xarxa elèctrica a la xarxa actual de l'edifici. s'inclouen tots els elements necessaris per a deixar la unitat d'obra totalment acabada i en funcionament. Inclús l'adequació de tota la instal.lació elèctrica afectada al nou subquadre</t>
  </si>
  <si>
    <t xml:space="preserve">Rigola de granit Blanc Berrocal, formada per peces de 40x22x8 cm de secció, superfície amb una caiguda, acabat serrat, per a col·locació en vials, sobre base de formigó en massa HM-20/P/20/X0 de 20 cm d'espessor i ample de 10 cm a cada costat de la rigola, abocament des de camió, estès i vibrat, amb acabat reglejat, segons pendents del projecte i col·locat sobre explanada amb índex CBR &gt; 5 </t>
  </si>
  <si>
    <t>MLR020</t>
  </si>
  <si>
    <t>Desmuntatge de mampara separadora envidrada formada per panells de fusta, amb mitjans manuals i càrrega manual d'enderrocs sobre camió o contenidor. Inclou portes</t>
  </si>
  <si>
    <t>CONTROL DE QUALITAT</t>
  </si>
  <si>
    <t>BVAD2115</t>
  </si>
  <si>
    <t>Mitja jornada per a realitzar la prova d'estanquitat total amb aigua d'una instal·lació d'evacuació d'aigües residuals i pluvials, segons CTE/DB-HS 2006 Secció 5</t>
  </si>
  <si>
    <t>JGV19101</t>
  </si>
  <si>
    <t>Jornada per a execució de les proves finals de servei de la instal·lació elèctrica de baixa tensió, segons exigències del Projecte i del REBT</t>
  </si>
  <si>
    <t>JJV1940B</t>
  </si>
  <si>
    <t>Jornada per a execució de les proves finals de servei de la instal·lació de distribució d'aigua sanitària, segons CTE, UNE-EN 14336 i UNE-ENV 12108</t>
  </si>
  <si>
    <t>JPVA9F06</t>
  </si>
  <si>
    <t>Jornada per a execució de les proves finals de servei de la instal·lació de circuit tancat de TV, segons exigències del Projecte</t>
  </si>
  <si>
    <t>Mitja jornada per a inspecció visual d'unions soldades segons UNE 14044, UNE-EN 13018 i per a assaig mitjançant partícules magnètiques i/o líquids penetrants segons UNE-EN ISO 17638, UNE-EN ISO 3452-1 i la seva acceptació segons UNE-EN ISO 23277, UNE-EN ISO 23278</t>
  </si>
  <si>
    <t>BV254-02I7</t>
  </si>
  <si>
    <t>01.07</t>
  </si>
  <si>
    <t>07</t>
  </si>
  <si>
    <t>mᵌ</t>
  </si>
  <si>
    <t>Estintolament de paret d'obra ceràmica de 29 cm de gruix, amb dos perfils d'acer per a estructures S275JR laminats en calent, amb una quantia de 182 kg/m, per a una càrrega total de 24 t/m, per a pas 7,67 m d'amplària per 4,64 m d'alçada, col·locat sobre pilars empresillats d'acer S275JR laminats en calent, apuntalament per les dues bandes amb puntal tubular metàl·lic de &gt;= 150 kN de càrrega màxima, enderroc amb mitjans manuals i càrrega manual de runa sobre camió o contenidor, inclou elements de fonamentació, pressilles i perns d'ancoratge</t>
  </si>
  <si>
    <t>Subministre i col.locació de porta seccional amb porta peatonal de 40 mm amb nivell acústic 24dB, color a escollir amb motor de arrosegament per a ús intensiu. Variador de frecuencia, remats perimetrals, instal.lació de polsador de la porta, etc., tot segons plànol detall documentació gràfica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</si>
</sst>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3"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theme="1"/>
      <name val="Calibri"/>
      <family val="2"/>
      <scheme val="minor"/>
    </font>
    <font>
      <sz val="11"/>
      <color rgb="FFFF0000"/>
      <name val="Calibri"/>
      <family val="2"/>
    </font>
    <font>
      <b/>
      <sz val="12"/>
      <color rgb="FF000000"/>
      <name val="Calibri"/>
      <family val="2"/>
    </font>
    <font>
      <sz val="8"/>
      <color theme="1"/>
      <name val="Calibri"/>
      <family val="2"/>
    </font>
    <font>
      <sz val="8"/>
      <name val="Calibri"/>
      <family val="2"/>
    </font>
    <font>
      <b/>
      <sz val="11"/>
      <color theme="1"/>
      <name val="Calibri"/>
      <family val="2"/>
      <scheme val="minor"/>
    </font>
    <font>
      <b/>
      <sz val="9"/>
      <color rgb="FF000000"/>
      <name val="Calibri"/>
      <family val="2"/>
    </font>
    <font>
      <sz val="10"/>
      <color rgb="FF000000"/>
      <name val="Times New Roman"/>
      <family val="1"/>
    </font>
  </fonts>
  <fills count="7">
    <fill>
      <patternFill patternType="none"/>
    </fill>
    <fill>
      <patternFill patternType="gray125"/>
    </fill>
    <fill>
      <patternFill patternType="solid">
        <fgColor rgb="FFC0C0C0"/>
        <bgColor rgb="FFC0C0C0"/>
      </patternFill>
    </fill>
    <fill>
      <patternFill patternType="solid">
        <fgColor theme="3" tint="0.59999389629810485"/>
        <bgColor rgb="FF99CCFF"/>
      </patternFill>
    </fill>
    <fill>
      <patternFill patternType="solid">
        <fgColor theme="3" tint="0.79998168889431442"/>
        <bgColor rgb="FFFFFFCC"/>
      </patternFill>
    </fill>
    <fill>
      <patternFill patternType="solid">
        <fgColor theme="0" tint="-0.249977111117893"/>
        <bgColor indexed="64"/>
      </patternFill>
    </fill>
    <fill>
      <patternFill patternType="solid">
        <fgColor rgb="FFC0C0C0"/>
        <bgColor indexed="64"/>
      </patternFill>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pplyNumberFormat="0" applyBorder="0" applyAlignment="0"/>
  </cellStyleXfs>
  <cellXfs count="80">
    <xf numFmtId="0" fontId="0" fillId="0" borderId="0" xfId="0" applyFill="1" applyProtection="1"/>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4" fillId="0" borderId="0" xfId="0" applyFont="1" applyFill="1" applyProtection="1"/>
    <xf numFmtId="0" fontId="0" fillId="0" borderId="0" xfId="0" applyBorder="1"/>
    <xf numFmtId="164" fontId="5" fillId="0" borderId="0" xfId="0" applyNumberFormat="1" applyFont="1" applyBorder="1"/>
    <xf numFmtId="0" fontId="4" fillId="0" borderId="0" xfId="0" applyFont="1" applyBorder="1"/>
    <xf numFmtId="164" fontId="0" fillId="0" borderId="0" xfId="0" applyNumberFormat="1" applyFill="1" applyProtection="1"/>
    <xf numFmtId="164" fontId="4" fillId="0" borderId="0" xfId="0" applyNumberFormat="1" applyFont="1" applyFill="1" applyProtection="1"/>
    <xf numFmtId="2" fontId="0" fillId="0" borderId="0" xfId="0" applyNumberFormat="1" applyFill="1" applyProtection="1"/>
    <xf numFmtId="0" fontId="0" fillId="0" borderId="0" xfId="0" applyFill="1" applyAlignment="1" applyProtection="1">
      <alignment vertical="top"/>
    </xf>
    <xf numFmtId="49" fontId="1" fillId="0" borderId="0" xfId="0" applyNumberFormat="1" applyFont="1" applyFill="1" applyAlignment="1" applyProtection="1">
      <alignment vertical="top"/>
    </xf>
    <xf numFmtId="0" fontId="1" fillId="0" borderId="0" xfId="0" applyFont="1" applyFill="1" applyAlignment="1" applyProtection="1">
      <alignment vertical="top"/>
    </xf>
    <xf numFmtId="164" fontId="1" fillId="0" borderId="0" xfId="0" applyNumberFormat="1" applyFont="1" applyFill="1" applyAlignment="1" applyProtection="1">
      <alignment vertical="top" wrapText="1"/>
    </xf>
    <xf numFmtId="0" fontId="3" fillId="0" borderId="1" xfId="0" applyFont="1" applyFill="1" applyBorder="1" applyProtection="1"/>
    <xf numFmtId="164" fontId="3" fillId="0" borderId="2" xfId="0" applyNumberFormat="1" applyFont="1" applyFill="1" applyBorder="1" applyProtection="1"/>
    <xf numFmtId="2" fontId="3" fillId="0" borderId="2" xfId="0" applyNumberFormat="1" applyFont="1" applyFill="1" applyBorder="1" applyProtection="1"/>
    <xf numFmtId="164" fontId="3" fillId="0" borderId="3" xfId="0" applyNumberFormat="1" applyFont="1" applyFill="1" applyBorder="1" applyProtection="1"/>
    <xf numFmtId="164" fontId="3" fillId="0" borderId="0" xfId="0" applyNumberFormat="1" applyFont="1" applyFill="1" applyBorder="1" applyProtection="1"/>
    <xf numFmtId="2" fontId="3" fillId="0" borderId="0" xfId="0" applyNumberFormat="1" applyFont="1" applyFill="1" applyBorder="1" applyProtection="1"/>
    <xf numFmtId="0" fontId="3" fillId="0" borderId="0" xfId="0" applyFont="1" applyFill="1" applyAlignment="1" applyProtection="1">
      <alignment horizontal="center"/>
    </xf>
    <xf numFmtId="0" fontId="1" fillId="0" borderId="0" xfId="0" applyFont="1" applyFill="1" applyAlignment="1" applyProtection="1">
      <alignment horizontal="justify" wrapText="1"/>
    </xf>
    <xf numFmtId="0" fontId="1" fillId="0" borderId="0" xfId="0" applyFont="1" applyFill="1" applyAlignment="1" applyProtection="1">
      <alignment horizontal="justify" vertical="top" wrapText="1"/>
    </xf>
    <xf numFmtId="0" fontId="3" fillId="0" borderId="1" xfId="0" applyFont="1" applyFill="1" applyBorder="1" applyAlignment="1" applyProtection="1">
      <alignment horizontal="justify"/>
    </xf>
    <xf numFmtId="0" fontId="3" fillId="0" borderId="0" xfId="0" applyFont="1" applyFill="1" applyBorder="1" applyAlignment="1" applyProtection="1">
      <alignment horizontal="justify"/>
    </xf>
    <xf numFmtId="164" fontId="1" fillId="4" borderId="0" xfId="0" applyNumberFormat="1" applyFont="1" applyFill="1" applyAlignment="1" applyProtection="1">
      <alignment vertical="top" wrapText="1"/>
      <protection locked="0"/>
    </xf>
    <xf numFmtId="2" fontId="1" fillId="4" borderId="0" xfId="0" applyNumberFormat="1" applyFont="1" applyFill="1" applyAlignment="1" applyProtection="1">
      <alignment vertical="top" wrapText="1"/>
      <protection locked="0"/>
    </xf>
    <xf numFmtId="49" fontId="1" fillId="0" borderId="0" xfId="0" applyNumberFormat="1" applyFont="1" applyFill="1" applyAlignment="1" applyProtection="1">
      <alignment vertical="top" wrapText="1"/>
    </xf>
    <xf numFmtId="0" fontId="6" fillId="0" borderId="0" xfId="0" applyFont="1" applyFill="1" applyProtection="1"/>
    <xf numFmtId="0" fontId="7" fillId="0" borderId="0" xfId="0" applyFont="1" applyFill="1" applyAlignment="1" applyProtection="1">
      <alignment vertical="center"/>
    </xf>
    <xf numFmtId="164" fontId="8" fillId="4" borderId="0" xfId="0" applyNumberFormat="1" applyFont="1" applyFill="1" applyAlignment="1" applyProtection="1">
      <alignment vertical="top" wrapText="1"/>
      <protection locked="0"/>
    </xf>
    <xf numFmtId="0" fontId="3" fillId="2" borderId="0" xfId="0" applyFont="1" applyFill="1" applyAlignment="1" applyProtection="1">
      <alignment horizontal="center" vertical="center"/>
    </xf>
    <xf numFmtId="4" fontId="1" fillId="4" borderId="0" xfId="0" applyNumberFormat="1" applyFont="1" applyFill="1" applyAlignment="1" applyProtection="1">
      <alignment vertical="top" wrapText="1"/>
      <protection locked="0"/>
    </xf>
    <xf numFmtId="164" fontId="1" fillId="0" borderId="0" xfId="0" applyNumberFormat="1" applyFont="1" applyFill="1" applyAlignment="1" applyProtection="1">
      <alignment vertical="top" wrapText="1"/>
      <protection locked="0"/>
    </xf>
    <xf numFmtId="4" fontId="1" fillId="0" borderId="0" xfId="0" applyNumberFormat="1" applyFont="1" applyFill="1" applyAlignment="1" applyProtection="1">
      <alignment vertical="top" wrapText="1"/>
      <protection locked="0"/>
    </xf>
    <xf numFmtId="49" fontId="1" fillId="0" borderId="0" xfId="0" applyNumberFormat="1" applyFont="1" applyFill="1" applyAlignment="1" applyProtection="1">
      <alignment horizontal="left" vertical="top"/>
    </xf>
    <xf numFmtId="0" fontId="1" fillId="0" borderId="0" xfId="0" applyFont="1" applyFill="1" applyAlignment="1" applyProtection="1">
      <alignment vertical="top" wrapText="1"/>
    </xf>
    <xf numFmtId="164" fontId="1" fillId="0" borderId="2" xfId="0" applyNumberFormat="1" applyFont="1" applyFill="1" applyBorder="1" applyAlignment="1" applyProtection="1">
      <alignment vertical="top" wrapText="1"/>
      <protection locked="0"/>
    </xf>
    <xf numFmtId="4" fontId="1" fillId="0" borderId="2" xfId="0" applyNumberFormat="1" applyFont="1" applyFill="1" applyBorder="1" applyAlignment="1" applyProtection="1">
      <alignment vertical="top" wrapText="1"/>
      <protection locked="0"/>
    </xf>
    <xf numFmtId="0" fontId="9" fillId="0" borderId="0" xfId="0" applyFont="1" applyFill="1" applyAlignment="1" applyProtection="1">
      <alignment vertical="top" wrapText="1"/>
    </xf>
    <xf numFmtId="164" fontId="8" fillId="0" borderId="0" xfId="0" applyNumberFormat="1" applyFont="1" applyFill="1" applyAlignment="1" applyProtection="1">
      <alignment vertical="top" wrapText="1"/>
      <protection locked="0"/>
    </xf>
    <xf numFmtId="0" fontId="3" fillId="0" borderId="0" xfId="0" applyFont="1" applyFill="1" applyBorder="1" applyProtection="1"/>
    <xf numFmtId="0" fontId="9" fillId="0" borderId="0" xfId="0" applyFont="1" applyFill="1" applyAlignment="1" applyProtection="1">
      <alignment horizontal="justify" vertical="top" wrapText="1"/>
    </xf>
    <xf numFmtId="0" fontId="3" fillId="0" borderId="4" xfId="0" applyFont="1" applyFill="1" applyBorder="1" applyProtection="1"/>
    <xf numFmtId="0" fontId="3" fillId="0" borderId="5" xfId="0" applyFont="1" applyFill="1" applyBorder="1" applyProtection="1"/>
    <xf numFmtId="0" fontId="3" fillId="0" borderId="7" xfId="0" applyFont="1" applyFill="1" applyBorder="1" applyProtection="1"/>
    <xf numFmtId="0" fontId="3" fillId="0" borderId="9" xfId="0" applyFont="1" applyFill="1" applyBorder="1" applyProtection="1"/>
    <xf numFmtId="0" fontId="3" fillId="0" borderId="10" xfId="0" applyFont="1" applyFill="1" applyBorder="1" applyProtection="1"/>
    <xf numFmtId="0" fontId="0" fillId="0" borderId="0" xfId="0" applyFill="1" applyBorder="1" applyProtection="1"/>
    <xf numFmtId="0" fontId="0" fillId="0" borderId="2" xfId="0" applyFill="1" applyBorder="1" applyProtection="1"/>
    <xf numFmtId="0" fontId="0" fillId="0" borderId="5" xfId="0" applyFill="1" applyBorder="1" applyProtection="1"/>
    <xf numFmtId="0" fontId="0" fillId="0" borderId="10" xfId="0" applyFill="1" applyBorder="1" applyProtection="1"/>
    <xf numFmtId="49" fontId="3" fillId="0" borderId="5" xfId="0" applyNumberFormat="1" applyFont="1" applyFill="1" applyBorder="1" applyAlignment="1" applyProtection="1">
      <alignment horizontal="center"/>
    </xf>
    <xf numFmtId="2" fontId="11" fillId="0" borderId="5" xfId="0" applyNumberFormat="1" applyFont="1" applyFill="1" applyBorder="1" applyAlignment="1" applyProtection="1">
      <alignment vertical="center" wrapText="1"/>
      <protection locked="0"/>
    </xf>
    <xf numFmtId="164" fontId="11" fillId="0" borderId="6" xfId="0" applyNumberFormat="1" applyFont="1" applyFill="1" applyBorder="1" applyAlignment="1" applyProtection="1">
      <alignment vertical="center" wrapText="1"/>
      <protection locked="0"/>
    </xf>
    <xf numFmtId="49" fontId="3" fillId="0" borderId="0" xfId="0" applyNumberFormat="1" applyFont="1" applyFill="1" applyBorder="1" applyAlignment="1" applyProtection="1">
      <alignment horizontal="center"/>
    </xf>
    <xf numFmtId="2" fontId="11" fillId="0" borderId="0" xfId="0" applyNumberFormat="1" applyFont="1" applyFill="1" applyBorder="1" applyAlignment="1" applyProtection="1">
      <alignment vertical="center" wrapText="1"/>
      <protection locked="0"/>
    </xf>
    <xf numFmtId="164" fontId="11" fillId="0" borderId="8" xfId="0" applyNumberFormat="1" applyFont="1" applyFill="1" applyBorder="1" applyAlignment="1" applyProtection="1">
      <alignment vertical="center" wrapText="1"/>
      <protection locked="0"/>
    </xf>
    <xf numFmtId="49" fontId="3" fillId="0" borderId="10" xfId="0" applyNumberFormat="1" applyFont="1" applyFill="1" applyBorder="1" applyAlignment="1" applyProtection="1">
      <alignment horizontal="center"/>
    </xf>
    <xf numFmtId="2" fontId="11" fillId="0" borderId="10" xfId="0" applyNumberFormat="1" applyFont="1" applyFill="1" applyBorder="1" applyAlignment="1" applyProtection="1">
      <alignment vertical="center" wrapText="1"/>
      <protection locked="0"/>
    </xf>
    <xf numFmtId="164" fontId="11" fillId="0" borderId="11" xfId="0" applyNumberFormat="1" applyFont="1" applyFill="1" applyBorder="1" applyAlignment="1" applyProtection="1">
      <alignment vertical="center" wrapText="1"/>
      <protection locked="0"/>
    </xf>
    <xf numFmtId="49" fontId="3" fillId="0" borderId="0" xfId="0" applyNumberFormat="1" applyFont="1" applyFill="1" applyAlignment="1" applyProtection="1">
      <alignment horizontal="center"/>
    </xf>
    <xf numFmtId="164" fontId="11" fillId="0" borderId="0" xfId="0" applyNumberFormat="1" applyFont="1" applyFill="1" applyBorder="1" applyAlignment="1" applyProtection="1">
      <alignment vertical="center" wrapText="1"/>
      <protection locked="0"/>
    </xf>
    <xf numFmtId="0" fontId="11" fillId="0" borderId="1" xfId="0" applyFont="1" applyFill="1" applyBorder="1" applyAlignment="1" applyProtection="1">
      <alignment horizontal="left" vertical="center" wrapText="1"/>
    </xf>
    <xf numFmtId="2" fontId="11" fillId="0" borderId="2" xfId="0" applyNumberFormat="1" applyFont="1" applyFill="1" applyBorder="1" applyAlignment="1" applyProtection="1">
      <alignment vertical="center" wrapText="1"/>
      <protection locked="0"/>
    </xf>
    <xf numFmtId="164" fontId="11" fillId="0" borderId="3" xfId="0" applyNumberFormat="1" applyFont="1" applyFill="1" applyBorder="1" applyAlignment="1" applyProtection="1">
      <alignment vertical="center" wrapText="1"/>
      <protection locked="0"/>
    </xf>
    <xf numFmtId="0" fontId="11" fillId="0" borderId="0" xfId="0" applyFont="1" applyFill="1" applyBorder="1" applyAlignment="1" applyProtection="1">
      <alignment horizontal="right" vertical="center" wrapText="1"/>
    </xf>
    <xf numFmtId="164" fontId="11" fillId="0" borderId="0" xfId="0" applyNumberFormat="1" applyFont="1" applyFill="1" applyBorder="1" applyAlignment="1" applyProtection="1">
      <alignment vertical="center" wrapText="1"/>
    </xf>
    <xf numFmtId="0" fontId="10" fillId="5" borderId="1" xfId="0" applyFont="1" applyFill="1" applyBorder="1" applyProtection="1"/>
    <xf numFmtId="0" fontId="0" fillId="5" borderId="2" xfId="0" applyFill="1" applyBorder="1" applyProtection="1"/>
    <xf numFmtId="164" fontId="4" fillId="5" borderId="3" xfId="0" applyNumberFormat="1" applyFont="1" applyFill="1" applyBorder="1" applyProtection="1"/>
    <xf numFmtId="0" fontId="12" fillId="0" borderId="0" xfId="0" applyFont="1" applyFill="1" applyProtection="1"/>
    <xf numFmtId="0" fontId="3" fillId="6" borderId="0" xfId="0" applyFont="1" applyFill="1" applyAlignment="1" applyProtection="1">
      <alignment horizontal="center" vertical="center"/>
    </xf>
    <xf numFmtId="0" fontId="12" fillId="0" borderId="0" xfId="0" applyFont="1" applyFill="1" applyAlignment="1" applyProtection="1">
      <alignment vertical="top"/>
    </xf>
    <xf numFmtId="0" fontId="12" fillId="0" borderId="0" xfId="0" applyFont="1" applyFill="1" applyAlignment="1" applyProtection="1">
      <alignment vertical="top" wrapText="1"/>
    </xf>
    <xf numFmtId="2" fontId="1" fillId="0" borderId="0" xfId="0" applyNumberFormat="1" applyFont="1" applyFill="1" applyAlignment="1" applyProtection="1">
      <alignment horizontal="justify" vertical="top" wrapText="1"/>
    </xf>
    <xf numFmtId="2" fontId="1" fillId="0" borderId="0" xfId="0" applyNumberFormat="1" applyFont="1" applyFill="1" applyAlignment="1" applyProtection="1">
      <alignment horizontal="justify" vertical="top"/>
    </xf>
    <xf numFmtId="0" fontId="11" fillId="0" borderId="2" xfId="0" applyFont="1" applyFill="1" applyBorder="1" applyAlignment="1" applyProtection="1">
      <alignment vertical="center" wrapText="1"/>
    </xf>
    <xf numFmtId="0" fontId="2" fillId="3" borderId="0" xfId="0" applyFont="1" applyFill="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7"/>
  <sheetViews>
    <sheetView tabSelected="1" topLeftCell="A117" workbookViewId="0">
      <selection activeCell="F145" sqref="F145"/>
    </sheetView>
  </sheetViews>
  <sheetFormatPr defaultColWidth="9.109375" defaultRowHeight="14.4" x14ac:dyDescent="0.3"/>
  <cols>
    <col min="1" max="1" width="11.88671875" bestFit="1" customWidth="1"/>
    <col min="2" max="2" width="5.33203125" customWidth="1"/>
    <col min="3" max="3" width="3.44140625" customWidth="1"/>
    <col min="4" max="4" width="5.6640625" customWidth="1"/>
    <col min="5" max="5" width="4.44140625" customWidth="1"/>
    <col min="6" max="6" width="48.6640625" customWidth="1"/>
    <col min="7" max="7" width="9.5546875" bestFit="1" customWidth="1"/>
    <col min="8" max="8" width="8.33203125" customWidth="1"/>
    <col min="9" max="9" width="11.44140625" customWidth="1"/>
    <col min="10" max="10" width="11.5546875" bestFit="1" customWidth="1"/>
    <col min="11" max="11" width="126" customWidth="1"/>
  </cols>
  <sheetData>
    <row r="1" spans="1:11" ht="18.75" customHeight="1" x14ac:dyDescent="0.3">
      <c r="A1" s="79" t="s">
        <v>26</v>
      </c>
      <c r="B1" s="79"/>
      <c r="C1" s="79"/>
      <c r="D1" s="79"/>
      <c r="E1" s="79"/>
      <c r="F1" s="79"/>
      <c r="G1" s="79"/>
      <c r="H1" s="79"/>
      <c r="I1" s="79"/>
    </row>
    <row r="3" spans="1:11" x14ac:dyDescent="0.3">
      <c r="F3" s="29"/>
      <c r="G3" s="32" t="s">
        <v>0</v>
      </c>
      <c r="H3" s="32" t="s">
        <v>1</v>
      </c>
      <c r="I3" s="32" t="s">
        <v>2</v>
      </c>
    </row>
    <row r="4" spans="1:11" x14ac:dyDescent="0.3">
      <c r="G4" s="21"/>
      <c r="H4" s="21"/>
      <c r="I4" s="21"/>
    </row>
    <row r="5" spans="1:11" x14ac:dyDescent="0.3">
      <c r="D5" s="1" t="s">
        <v>3</v>
      </c>
      <c r="E5" s="2" t="s">
        <v>4</v>
      </c>
      <c r="F5" s="1" t="s">
        <v>130</v>
      </c>
    </row>
    <row r="6" spans="1:11" x14ac:dyDescent="0.3">
      <c r="D6" s="1" t="s">
        <v>5</v>
      </c>
      <c r="E6" s="2" t="s">
        <v>19</v>
      </c>
      <c r="F6" s="1" t="s">
        <v>131</v>
      </c>
    </row>
    <row r="7" spans="1:11" x14ac:dyDescent="0.3">
      <c r="D7" s="1"/>
      <c r="E7" s="2"/>
      <c r="F7" s="1"/>
    </row>
    <row r="8" spans="1:11" ht="40.799999999999997" x14ac:dyDescent="0.3">
      <c r="A8" s="12" t="s">
        <v>59</v>
      </c>
      <c r="B8" s="12" t="s">
        <v>19</v>
      </c>
      <c r="C8" s="13">
        <v>1</v>
      </c>
      <c r="D8" s="12"/>
      <c r="E8" s="12" t="s">
        <v>18</v>
      </c>
      <c r="F8" s="23" t="s">
        <v>58</v>
      </c>
      <c r="G8" s="26">
        <v>11.34</v>
      </c>
      <c r="H8" s="33">
        <v>11.22</v>
      </c>
      <c r="I8" s="14">
        <f t="shared" ref="I8" si="0">H8*G8</f>
        <v>127.23</v>
      </c>
      <c r="K8" s="30"/>
    </row>
    <row r="9" spans="1:11" ht="40.799999999999997" x14ac:dyDescent="0.3">
      <c r="A9" s="12" t="s">
        <v>34</v>
      </c>
      <c r="B9" s="12" t="s">
        <v>19</v>
      </c>
      <c r="C9" s="13">
        <v>2</v>
      </c>
      <c r="D9" s="12"/>
      <c r="E9" s="12" t="s">
        <v>17</v>
      </c>
      <c r="F9" s="23" t="s">
        <v>33</v>
      </c>
      <c r="G9" s="26">
        <v>28.17</v>
      </c>
      <c r="H9" s="33">
        <v>11.22</v>
      </c>
      <c r="I9" s="14">
        <f>H9*G9</f>
        <v>316.07</v>
      </c>
      <c r="K9" s="30"/>
    </row>
    <row r="10" spans="1:11" ht="30.6" x14ac:dyDescent="0.3">
      <c r="A10" s="12" t="s">
        <v>31</v>
      </c>
      <c r="B10" s="12" t="s">
        <v>19</v>
      </c>
      <c r="C10" s="13">
        <v>3</v>
      </c>
      <c r="D10" s="12"/>
      <c r="E10" s="12" t="s">
        <v>18</v>
      </c>
      <c r="F10" s="23" t="s">
        <v>30</v>
      </c>
      <c r="G10" s="26">
        <v>47.03</v>
      </c>
      <c r="H10" s="33">
        <v>278.10000000000002</v>
      </c>
      <c r="I10" s="14">
        <f>G10*H10</f>
        <v>13079.04</v>
      </c>
    </row>
    <row r="11" spans="1:11" ht="30.6" x14ac:dyDescent="0.3">
      <c r="A11" s="12" t="s">
        <v>135</v>
      </c>
      <c r="B11" s="12" t="s">
        <v>19</v>
      </c>
      <c r="C11" s="13">
        <v>4</v>
      </c>
      <c r="D11" s="12"/>
      <c r="E11" s="12" t="s">
        <v>18</v>
      </c>
      <c r="F11" s="23" t="s">
        <v>134</v>
      </c>
      <c r="G11" s="26">
        <v>52.98</v>
      </c>
      <c r="H11" s="33">
        <v>36.35</v>
      </c>
      <c r="I11" s="14">
        <f>G11*H11</f>
        <v>1925.82</v>
      </c>
    </row>
    <row r="12" spans="1:11" ht="30.6" x14ac:dyDescent="0.3">
      <c r="A12" s="28" t="s">
        <v>36</v>
      </c>
      <c r="B12" s="12" t="s">
        <v>19</v>
      </c>
      <c r="C12" s="13">
        <v>5</v>
      </c>
      <c r="D12" s="12"/>
      <c r="E12" s="12" t="s">
        <v>18</v>
      </c>
      <c r="F12" s="23" t="s">
        <v>35</v>
      </c>
      <c r="G12" s="26">
        <v>19.940000000000001</v>
      </c>
      <c r="H12" s="33">
        <v>250</v>
      </c>
      <c r="I12" s="14">
        <f>G12*H12</f>
        <v>4985</v>
      </c>
    </row>
    <row r="13" spans="1:11" ht="30.6" x14ac:dyDescent="0.3">
      <c r="A13" s="28" t="s">
        <v>77</v>
      </c>
      <c r="B13" s="12" t="s">
        <v>19</v>
      </c>
      <c r="C13" s="13">
        <v>6</v>
      </c>
      <c r="D13" s="12"/>
      <c r="E13" s="12" t="s">
        <v>18</v>
      </c>
      <c r="F13" s="23" t="s">
        <v>76</v>
      </c>
      <c r="G13" s="26">
        <v>14.25</v>
      </c>
      <c r="H13" s="33">
        <v>55</v>
      </c>
      <c r="I13" s="14">
        <f>G13*H13</f>
        <v>783.75</v>
      </c>
    </row>
    <row r="14" spans="1:11" ht="30.6" x14ac:dyDescent="0.3">
      <c r="A14" s="28" t="s">
        <v>53</v>
      </c>
      <c r="B14" s="12" t="s">
        <v>19</v>
      </c>
      <c r="C14" s="13">
        <v>7</v>
      </c>
      <c r="D14" s="12"/>
      <c r="E14" s="12" t="s">
        <v>18</v>
      </c>
      <c r="F14" s="23" t="s">
        <v>52</v>
      </c>
      <c r="G14" s="26">
        <v>3.56</v>
      </c>
      <c r="H14" s="33">
        <v>40</v>
      </c>
      <c r="I14" s="14">
        <f>H14*G14</f>
        <v>142.4</v>
      </c>
    </row>
    <row r="15" spans="1:11" ht="20.399999999999999" x14ac:dyDescent="0.3">
      <c r="A15" s="28" t="s">
        <v>38</v>
      </c>
      <c r="B15" s="12" t="s">
        <v>19</v>
      </c>
      <c r="C15" s="13">
        <v>8</v>
      </c>
      <c r="D15" s="12"/>
      <c r="E15" s="12" t="s">
        <v>18</v>
      </c>
      <c r="F15" s="23" t="s">
        <v>37</v>
      </c>
      <c r="G15" s="26">
        <v>7.01</v>
      </c>
      <c r="H15" s="33">
        <v>16.3</v>
      </c>
      <c r="I15" s="14">
        <f>G15*H15</f>
        <v>114.26</v>
      </c>
    </row>
    <row r="16" spans="1:11" ht="20.399999999999999" x14ac:dyDescent="0.3">
      <c r="A16" s="28" t="s">
        <v>28</v>
      </c>
      <c r="B16" s="12" t="s">
        <v>19</v>
      </c>
      <c r="C16" s="13">
        <v>9</v>
      </c>
      <c r="D16" s="12"/>
      <c r="E16" s="12" t="s">
        <v>18</v>
      </c>
      <c r="F16" s="23" t="s">
        <v>27</v>
      </c>
      <c r="G16" s="26">
        <v>4.68</v>
      </c>
      <c r="H16" s="33">
        <v>372.46</v>
      </c>
      <c r="I16" s="14">
        <f t="shared" ref="I16:I31" si="1">H16*G16</f>
        <v>1743.11</v>
      </c>
    </row>
    <row r="17" spans="1:11" ht="20.399999999999999" x14ac:dyDescent="0.3">
      <c r="A17" s="12" t="s">
        <v>54</v>
      </c>
      <c r="B17" s="12" t="s">
        <v>19</v>
      </c>
      <c r="C17" s="13">
        <v>10</v>
      </c>
      <c r="D17" s="12"/>
      <c r="E17" s="12" t="s">
        <v>18</v>
      </c>
      <c r="F17" s="23" t="s">
        <v>32</v>
      </c>
      <c r="G17" s="26">
        <v>7.79</v>
      </c>
      <c r="H17" s="33">
        <v>485.53</v>
      </c>
      <c r="I17" s="14">
        <f t="shared" si="1"/>
        <v>3782.28</v>
      </c>
    </row>
    <row r="18" spans="1:11" ht="27" customHeight="1" x14ac:dyDescent="0.3">
      <c r="A18" s="12" t="s">
        <v>42</v>
      </c>
      <c r="B18" s="12" t="s">
        <v>19</v>
      </c>
      <c r="C18" s="13">
        <v>11</v>
      </c>
      <c r="D18" s="12"/>
      <c r="E18" s="12" t="s">
        <v>18</v>
      </c>
      <c r="F18" s="23" t="s">
        <v>41</v>
      </c>
      <c r="G18" s="26">
        <v>23.41</v>
      </c>
      <c r="H18" s="33">
        <v>36.65</v>
      </c>
      <c r="I18" s="14">
        <f t="shared" si="1"/>
        <v>857.98</v>
      </c>
    </row>
    <row r="19" spans="1:11" ht="20.399999999999999" x14ac:dyDescent="0.3">
      <c r="A19" s="28" t="s">
        <v>81</v>
      </c>
      <c r="B19" s="12" t="s">
        <v>19</v>
      </c>
      <c r="C19" s="13">
        <v>12</v>
      </c>
      <c r="D19" s="12"/>
      <c r="E19" s="12" t="s">
        <v>7</v>
      </c>
      <c r="F19" s="23" t="s">
        <v>80</v>
      </c>
      <c r="G19" s="26">
        <v>4.8899999999999997</v>
      </c>
      <c r="H19" s="33">
        <v>7.65</v>
      </c>
      <c r="I19" s="14">
        <f t="shared" si="1"/>
        <v>37.409999999999997</v>
      </c>
    </row>
    <row r="20" spans="1:11" ht="20.399999999999999" x14ac:dyDescent="0.3">
      <c r="A20" s="12" t="s">
        <v>22</v>
      </c>
      <c r="B20" s="12" t="s">
        <v>19</v>
      </c>
      <c r="C20" s="13">
        <v>13</v>
      </c>
      <c r="D20" s="12"/>
      <c r="E20" s="12" t="s">
        <v>18</v>
      </c>
      <c r="F20" s="23" t="s">
        <v>39</v>
      </c>
      <c r="G20" s="26">
        <v>21.7</v>
      </c>
      <c r="H20" s="33">
        <v>332.9</v>
      </c>
      <c r="I20" s="14">
        <f t="shared" si="1"/>
        <v>7223.93</v>
      </c>
    </row>
    <row r="21" spans="1:11" ht="20.399999999999999" x14ac:dyDescent="0.3">
      <c r="A21" s="12" t="s">
        <v>29</v>
      </c>
      <c r="B21" s="12" t="s">
        <v>19</v>
      </c>
      <c r="C21" s="13">
        <v>14</v>
      </c>
      <c r="D21" s="12"/>
      <c r="E21" s="12" t="s">
        <v>217</v>
      </c>
      <c r="F21" s="23" t="s">
        <v>40</v>
      </c>
      <c r="G21" s="26">
        <v>159.36000000000001</v>
      </c>
      <c r="H21" s="33">
        <v>6.91</v>
      </c>
      <c r="I21" s="14">
        <f t="shared" si="1"/>
        <v>1101.18</v>
      </c>
    </row>
    <row r="22" spans="1:11" ht="27.75" customHeight="1" x14ac:dyDescent="0.3">
      <c r="A22" s="28" t="s">
        <v>79</v>
      </c>
      <c r="B22" s="12" t="s">
        <v>19</v>
      </c>
      <c r="C22" s="13">
        <v>15</v>
      </c>
      <c r="D22" s="12"/>
      <c r="E22" s="12" t="s">
        <v>217</v>
      </c>
      <c r="F22" s="23" t="s">
        <v>78</v>
      </c>
      <c r="G22" s="26">
        <v>239.56</v>
      </c>
      <c r="H22" s="33">
        <v>3.75</v>
      </c>
      <c r="I22" s="14">
        <f t="shared" si="1"/>
        <v>898.35</v>
      </c>
    </row>
    <row r="23" spans="1:11" ht="20.399999999999999" x14ac:dyDescent="0.3">
      <c r="A23" s="28" t="s">
        <v>61</v>
      </c>
      <c r="B23" s="12" t="s">
        <v>19</v>
      </c>
      <c r="C23" s="13">
        <v>16</v>
      </c>
      <c r="D23" s="12"/>
      <c r="E23" s="12" t="s">
        <v>7</v>
      </c>
      <c r="F23" s="23" t="s">
        <v>60</v>
      </c>
      <c r="G23" s="26">
        <v>11.85</v>
      </c>
      <c r="H23" s="33">
        <v>15</v>
      </c>
      <c r="I23" s="14">
        <f t="shared" si="1"/>
        <v>177.75</v>
      </c>
      <c r="K23" s="30"/>
    </row>
    <row r="24" spans="1:11" ht="20.399999999999999" x14ac:dyDescent="0.3">
      <c r="A24" s="12" t="s">
        <v>56</v>
      </c>
      <c r="B24" s="12" t="s">
        <v>19</v>
      </c>
      <c r="C24" s="13">
        <v>17</v>
      </c>
      <c r="D24" s="12"/>
      <c r="E24" s="12" t="s">
        <v>17</v>
      </c>
      <c r="F24" s="23" t="s">
        <v>55</v>
      </c>
      <c r="G24" s="26">
        <v>12.99</v>
      </c>
      <c r="H24" s="33">
        <v>10</v>
      </c>
      <c r="I24" s="14">
        <f t="shared" si="1"/>
        <v>129.9</v>
      </c>
      <c r="K24" s="30"/>
    </row>
    <row r="25" spans="1:11" ht="37.5" customHeight="1" x14ac:dyDescent="0.3">
      <c r="A25" s="28" t="s">
        <v>57</v>
      </c>
      <c r="B25" s="12" t="s">
        <v>19</v>
      </c>
      <c r="C25" s="13">
        <v>18</v>
      </c>
      <c r="D25" s="12"/>
      <c r="E25" s="12" t="s">
        <v>18</v>
      </c>
      <c r="F25" s="23" t="s">
        <v>203</v>
      </c>
      <c r="G25" s="26">
        <v>17.239999999999998</v>
      </c>
      <c r="H25" s="33">
        <v>69.150000000000006</v>
      </c>
      <c r="I25" s="14">
        <f t="shared" si="1"/>
        <v>1192.1500000000001</v>
      </c>
      <c r="K25" s="30"/>
    </row>
    <row r="26" spans="1:11" ht="30.6" x14ac:dyDescent="0.3">
      <c r="A26" s="28" t="s">
        <v>72</v>
      </c>
      <c r="B26" s="12" t="s">
        <v>19</v>
      </c>
      <c r="C26" s="13">
        <v>19</v>
      </c>
      <c r="D26" s="12"/>
      <c r="E26" s="12" t="s">
        <v>17</v>
      </c>
      <c r="F26" s="23" t="s">
        <v>71</v>
      </c>
      <c r="G26" s="26">
        <v>20.29</v>
      </c>
      <c r="H26" s="33">
        <v>5</v>
      </c>
      <c r="I26" s="14">
        <f t="shared" si="1"/>
        <v>101.45</v>
      </c>
      <c r="K26" s="30"/>
    </row>
    <row r="27" spans="1:11" ht="30.6" x14ac:dyDescent="0.3">
      <c r="A27" s="28" t="s">
        <v>62</v>
      </c>
      <c r="B27" s="12" t="s">
        <v>19</v>
      </c>
      <c r="C27" s="13">
        <v>20</v>
      </c>
      <c r="D27" s="12"/>
      <c r="E27" s="12" t="s">
        <v>17</v>
      </c>
      <c r="F27" s="23" t="s">
        <v>73</v>
      </c>
      <c r="G27" s="26">
        <v>17.63</v>
      </c>
      <c r="H27" s="33">
        <v>4</v>
      </c>
      <c r="I27" s="14">
        <f t="shared" si="1"/>
        <v>70.52</v>
      </c>
      <c r="K27" s="30"/>
    </row>
    <row r="28" spans="1:11" ht="39.75" customHeight="1" x14ac:dyDescent="0.3">
      <c r="A28" s="28" t="s">
        <v>62</v>
      </c>
      <c r="B28" s="12" t="s">
        <v>19</v>
      </c>
      <c r="C28" s="13">
        <v>21</v>
      </c>
      <c r="D28" s="12"/>
      <c r="E28" s="12" t="s">
        <v>17</v>
      </c>
      <c r="F28" s="23" t="s">
        <v>63</v>
      </c>
      <c r="G28" s="26">
        <v>41.32</v>
      </c>
      <c r="H28" s="33">
        <v>2</v>
      </c>
      <c r="I28" s="14">
        <f t="shared" si="1"/>
        <v>82.64</v>
      </c>
      <c r="K28" s="30"/>
    </row>
    <row r="29" spans="1:11" ht="30.6" x14ac:dyDescent="0.3">
      <c r="A29" s="28" t="s">
        <v>75</v>
      </c>
      <c r="B29" s="12" t="s">
        <v>19</v>
      </c>
      <c r="C29" s="13">
        <v>22</v>
      </c>
      <c r="D29" s="12"/>
      <c r="E29" s="12" t="s">
        <v>17</v>
      </c>
      <c r="F29" s="23" t="s">
        <v>74</v>
      </c>
      <c r="G29" s="26">
        <v>29.64</v>
      </c>
      <c r="H29" s="33">
        <v>1</v>
      </c>
      <c r="I29" s="14">
        <f t="shared" si="1"/>
        <v>29.64</v>
      </c>
      <c r="K29" s="30"/>
    </row>
    <row r="30" spans="1:11" ht="30.6" x14ac:dyDescent="0.3">
      <c r="A30" s="28" t="s">
        <v>62</v>
      </c>
      <c r="B30" s="12" t="s">
        <v>19</v>
      </c>
      <c r="C30" s="13">
        <v>23</v>
      </c>
      <c r="D30" s="12"/>
      <c r="E30" s="12" t="s">
        <v>17</v>
      </c>
      <c r="F30" s="23" t="s">
        <v>64</v>
      </c>
      <c r="G30" s="26">
        <v>34.99</v>
      </c>
      <c r="H30" s="33">
        <v>1</v>
      </c>
      <c r="I30" s="14">
        <f t="shared" si="1"/>
        <v>34.99</v>
      </c>
      <c r="K30" s="30"/>
    </row>
    <row r="31" spans="1:11" ht="30.6" x14ac:dyDescent="0.3">
      <c r="A31" s="28" t="s">
        <v>70</v>
      </c>
      <c r="B31" s="12" t="s">
        <v>19</v>
      </c>
      <c r="C31" s="13">
        <v>24</v>
      </c>
      <c r="D31" s="12"/>
      <c r="E31" s="12" t="s">
        <v>17</v>
      </c>
      <c r="F31" s="23" t="s">
        <v>69</v>
      </c>
      <c r="G31" s="26">
        <v>293.81</v>
      </c>
      <c r="H31" s="33">
        <v>1</v>
      </c>
      <c r="I31" s="14">
        <f t="shared" si="1"/>
        <v>293.81</v>
      </c>
      <c r="K31" s="30"/>
    </row>
    <row r="32" spans="1:11" ht="40.799999999999997" x14ac:dyDescent="0.3">
      <c r="A32" s="12" t="s">
        <v>91</v>
      </c>
      <c r="B32" s="12" t="s">
        <v>19</v>
      </c>
      <c r="C32" s="13">
        <v>25</v>
      </c>
      <c r="D32" s="12"/>
      <c r="E32" s="12" t="s">
        <v>15</v>
      </c>
      <c r="F32" s="23" t="s">
        <v>136</v>
      </c>
      <c r="G32" s="26">
        <v>500</v>
      </c>
      <c r="H32" s="33">
        <v>1</v>
      </c>
      <c r="I32" s="14">
        <f>H32*G32</f>
        <v>500</v>
      </c>
      <c r="K32" s="30"/>
    </row>
    <row r="33" spans="1:11" ht="40.799999999999997" x14ac:dyDescent="0.3">
      <c r="A33" s="28" t="s">
        <v>82</v>
      </c>
      <c r="B33" s="12" t="s">
        <v>19</v>
      </c>
      <c r="C33" s="13">
        <v>26</v>
      </c>
      <c r="E33" s="12" t="s">
        <v>17</v>
      </c>
      <c r="F33" s="23" t="s">
        <v>83</v>
      </c>
      <c r="G33" s="26">
        <v>89.66</v>
      </c>
      <c r="H33" s="33">
        <v>11</v>
      </c>
      <c r="I33" s="14">
        <f>G33*H33</f>
        <v>986.26</v>
      </c>
    </row>
    <row r="34" spans="1:11" ht="40.799999999999997" x14ac:dyDescent="0.3">
      <c r="A34" s="28" t="s">
        <v>68</v>
      </c>
      <c r="B34" s="12" t="s">
        <v>19</v>
      </c>
      <c r="C34" s="13">
        <v>27</v>
      </c>
      <c r="D34" s="12"/>
      <c r="E34" s="12" t="s">
        <v>17</v>
      </c>
      <c r="F34" s="23" t="s">
        <v>67</v>
      </c>
      <c r="G34" s="26">
        <v>53.8</v>
      </c>
      <c r="H34" s="33">
        <v>15</v>
      </c>
      <c r="I34" s="14">
        <f t="shared" ref="I34:I38" si="2">H34*G34</f>
        <v>807</v>
      </c>
    </row>
    <row r="35" spans="1:11" ht="30.6" x14ac:dyDescent="0.3">
      <c r="A35" s="28" t="s">
        <v>66</v>
      </c>
      <c r="B35" s="12" t="s">
        <v>19</v>
      </c>
      <c r="C35" s="13">
        <v>28</v>
      </c>
      <c r="D35" s="12"/>
      <c r="E35" s="12" t="s">
        <v>17</v>
      </c>
      <c r="F35" s="23" t="s">
        <v>65</v>
      </c>
      <c r="G35" s="26">
        <v>283.22000000000003</v>
      </c>
      <c r="H35" s="33">
        <v>2</v>
      </c>
      <c r="I35" s="14">
        <f t="shared" si="2"/>
        <v>566.44000000000005</v>
      </c>
    </row>
    <row r="36" spans="1:11" ht="30.6" x14ac:dyDescent="0.3">
      <c r="A36" s="28" t="s">
        <v>85</v>
      </c>
      <c r="B36" s="12" t="s">
        <v>19</v>
      </c>
      <c r="C36" s="13">
        <v>29</v>
      </c>
      <c r="E36" s="12" t="s">
        <v>17</v>
      </c>
      <c r="F36" s="23" t="s">
        <v>84</v>
      </c>
      <c r="G36" s="26">
        <v>239.26</v>
      </c>
      <c r="H36" s="33">
        <v>1</v>
      </c>
      <c r="I36" s="14">
        <f t="shared" si="2"/>
        <v>239.26</v>
      </c>
    </row>
    <row r="37" spans="1:11" ht="30.6" x14ac:dyDescent="0.3">
      <c r="A37" s="28" t="s">
        <v>87</v>
      </c>
      <c r="B37" s="12" t="s">
        <v>19</v>
      </c>
      <c r="C37" s="13">
        <v>30</v>
      </c>
      <c r="E37" s="12" t="s">
        <v>15</v>
      </c>
      <c r="F37" s="23" t="s">
        <v>86</v>
      </c>
      <c r="G37" s="26">
        <v>1000</v>
      </c>
      <c r="H37" s="33">
        <v>1</v>
      </c>
      <c r="I37" s="14">
        <f t="shared" si="2"/>
        <v>1000</v>
      </c>
    </row>
    <row r="38" spans="1:11" ht="20.399999999999999" x14ac:dyDescent="0.3">
      <c r="A38" s="28" t="s">
        <v>151</v>
      </c>
      <c r="B38" s="12" t="s">
        <v>19</v>
      </c>
      <c r="C38" s="13">
        <v>31</v>
      </c>
      <c r="E38" s="12" t="s">
        <v>15</v>
      </c>
      <c r="F38" s="23" t="s">
        <v>88</v>
      </c>
      <c r="G38" s="26">
        <v>1000</v>
      </c>
      <c r="H38" s="33">
        <v>1</v>
      </c>
      <c r="I38" s="14">
        <f t="shared" si="2"/>
        <v>1000</v>
      </c>
    </row>
    <row r="39" spans="1:11" x14ac:dyDescent="0.3">
      <c r="A39" s="28"/>
      <c r="F39" s="23"/>
      <c r="G39" s="34"/>
      <c r="H39" s="35"/>
      <c r="I39" s="14"/>
    </row>
    <row r="40" spans="1:11" x14ac:dyDescent="0.3">
      <c r="A40" s="28"/>
      <c r="F40" s="24" t="s">
        <v>6</v>
      </c>
      <c r="G40" s="38"/>
      <c r="H40" s="39"/>
      <c r="I40" s="18">
        <f>SUM(I8:I39)</f>
        <v>44329.62</v>
      </c>
    </row>
    <row r="41" spans="1:11" x14ac:dyDescent="0.3">
      <c r="A41" s="28"/>
      <c r="F41" s="25"/>
      <c r="G41" s="34"/>
      <c r="H41" s="35"/>
      <c r="I41" s="14"/>
    </row>
    <row r="42" spans="1:11" x14ac:dyDescent="0.3">
      <c r="F42" s="29"/>
      <c r="G42" s="32" t="s">
        <v>0</v>
      </c>
      <c r="H42" s="32" t="s">
        <v>1</v>
      </c>
      <c r="I42" s="32" t="s">
        <v>2</v>
      </c>
    </row>
    <row r="43" spans="1:11" x14ac:dyDescent="0.3">
      <c r="G43" s="21"/>
      <c r="H43" s="21"/>
      <c r="I43" s="21"/>
    </row>
    <row r="44" spans="1:11" x14ac:dyDescent="0.3">
      <c r="D44" s="1" t="s">
        <v>3</v>
      </c>
      <c r="E44" s="2" t="s">
        <v>4</v>
      </c>
      <c r="F44" s="1" t="s">
        <v>130</v>
      </c>
    </row>
    <row r="45" spans="1:11" ht="15.6" x14ac:dyDescent="0.3">
      <c r="D45" s="1" t="s">
        <v>5</v>
      </c>
      <c r="E45" s="2" t="s">
        <v>20</v>
      </c>
      <c r="F45" s="1" t="s">
        <v>129</v>
      </c>
      <c r="K45" s="30"/>
    </row>
    <row r="46" spans="1:11" ht="15.6" x14ac:dyDescent="0.3">
      <c r="D46" s="1"/>
      <c r="E46" s="2"/>
      <c r="F46" s="1"/>
      <c r="K46" s="30"/>
    </row>
    <row r="47" spans="1:11" ht="40.799999999999997" x14ac:dyDescent="0.3">
      <c r="A47" s="12" t="s">
        <v>90</v>
      </c>
      <c r="B47" s="12" t="s">
        <v>20</v>
      </c>
      <c r="C47" s="13">
        <v>1</v>
      </c>
      <c r="D47" s="12"/>
      <c r="E47" s="12" t="s">
        <v>18</v>
      </c>
      <c r="F47" s="23" t="s">
        <v>89</v>
      </c>
      <c r="G47" s="26">
        <v>55.48</v>
      </c>
      <c r="H47" s="33">
        <v>8</v>
      </c>
      <c r="I47" s="14">
        <f t="shared" ref="I47:I59" si="3">H47*G47</f>
        <v>443.84</v>
      </c>
      <c r="K47" s="30"/>
    </row>
    <row r="48" spans="1:11" ht="30.6" x14ac:dyDescent="0.3">
      <c r="A48" s="28" t="s">
        <v>50</v>
      </c>
      <c r="B48" s="12" t="s">
        <v>20</v>
      </c>
      <c r="C48" s="13">
        <v>2</v>
      </c>
      <c r="D48" s="12"/>
      <c r="E48" s="12" t="s">
        <v>18</v>
      </c>
      <c r="F48" s="43" t="s">
        <v>47</v>
      </c>
      <c r="G48" s="26">
        <v>38.82</v>
      </c>
      <c r="H48" s="33">
        <v>8</v>
      </c>
      <c r="I48" s="14">
        <f t="shared" si="3"/>
        <v>310.56</v>
      </c>
    </row>
    <row r="49" spans="1:12" ht="30.6" x14ac:dyDescent="0.3">
      <c r="A49" s="28" t="s">
        <v>125</v>
      </c>
      <c r="B49" s="12" t="s">
        <v>20</v>
      </c>
      <c r="C49" s="13">
        <v>3</v>
      </c>
      <c r="D49" s="12"/>
      <c r="E49" s="12" t="s">
        <v>18</v>
      </c>
      <c r="F49" s="23" t="s">
        <v>127</v>
      </c>
      <c r="G49" s="26">
        <v>5.58</v>
      </c>
      <c r="H49" s="33">
        <v>191.2</v>
      </c>
      <c r="I49" s="14">
        <f t="shared" si="3"/>
        <v>1066.9000000000001</v>
      </c>
    </row>
    <row r="50" spans="1:12" ht="40.799999999999997" x14ac:dyDescent="0.3">
      <c r="A50" s="28" t="s">
        <v>126</v>
      </c>
      <c r="B50" s="12" t="s">
        <v>20</v>
      </c>
      <c r="C50" s="13">
        <v>4</v>
      </c>
      <c r="D50" s="12"/>
      <c r="E50" s="12" t="s">
        <v>18</v>
      </c>
      <c r="F50" s="23" t="s">
        <v>128</v>
      </c>
      <c r="G50" s="26">
        <v>45.03</v>
      </c>
      <c r="H50" s="33">
        <v>191.2</v>
      </c>
      <c r="I50" s="14">
        <f t="shared" si="3"/>
        <v>8609.74</v>
      </c>
    </row>
    <row r="51" spans="1:12" ht="30.6" x14ac:dyDescent="0.3">
      <c r="A51" s="12" t="s">
        <v>49</v>
      </c>
      <c r="B51" s="12" t="s">
        <v>20</v>
      </c>
      <c r="C51" s="13">
        <v>5</v>
      </c>
      <c r="D51" s="12"/>
      <c r="E51" s="12" t="s">
        <v>18</v>
      </c>
      <c r="F51" s="43" t="s">
        <v>48</v>
      </c>
      <c r="G51" s="26">
        <v>21.02</v>
      </c>
      <c r="H51" s="33">
        <v>191.2</v>
      </c>
      <c r="I51" s="14">
        <f t="shared" si="3"/>
        <v>4019.02</v>
      </c>
    </row>
    <row r="52" spans="1:12" ht="30.6" x14ac:dyDescent="0.3">
      <c r="A52" s="12" t="s">
        <v>44</v>
      </c>
      <c r="B52" s="12" t="s">
        <v>20</v>
      </c>
      <c r="C52" s="13">
        <v>6</v>
      </c>
      <c r="D52" s="12"/>
      <c r="E52" s="12" t="s">
        <v>18</v>
      </c>
      <c r="F52" s="43" t="s">
        <v>43</v>
      </c>
      <c r="G52" s="26">
        <v>54.82</v>
      </c>
      <c r="H52" s="33">
        <v>13.6</v>
      </c>
      <c r="I52" s="14">
        <f t="shared" si="3"/>
        <v>745.55</v>
      </c>
      <c r="K52" s="23"/>
      <c r="L52" s="34"/>
    </row>
    <row r="53" spans="1:12" ht="40.799999999999997" x14ac:dyDescent="0.3">
      <c r="A53" s="28" t="s">
        <v>46</v>
      </c>
      <c r="B53" s="12" t="s">
        <v>20</v>
      </c>
      <c r="C53" s="13">
        <v>7</v>
      </c>
      <c r="D53" s="12"/>
      <c r="E53" s="12" t="s">
        <v>17</v>
      </c>
      <c r="F53" s="43" t="s">
        <v>45</v>
      </c>
      <c r="G53" s="26">
        <v>160.59</v>
      </c>
      <c r="H53" s="33">
        <v>2</v>
      </c>
      <c r="I53" s="14">
        <f t="shared" si="3"/>
        <v>321.18</v>
      </c>
      <c r="K53" s="23"/>
      <c r="L53" s="34"/>
    </row>
    <row r="54" spans="1:12" ht="61.2" x14ac:dyDescent="0.3">
      <c r="A54" s="28" t="s">
        <v>202</v>
      </c>
      <c r="B54" s="12" t="s">
        <v>20</v>
      </c>
      <c r="C54" s="13"/>
      <c r="D54" s="12"/>
      <c r="E54" s="12" t="s">
        <v>7</v>
      </c>
      <c r="F54" s="43" t="s">
        <v>201</v>
      </c>
      <c r="G54" s="26">
        <v>79.83</v>
      </c>
      <c r="H54" s="33">
        <v>7.78</v>
      </c>
      <c r="I54" s="14">
        <f t="shared" si="3"/>
        <v>621.08000000000004</v>
      </c>
      <c r="K54" s="23"/>
      <c r="L54" s="34"/>
    </row>
    <row r="55" spans="1:12" ht="40.799999999999997" x14ac:dyDescent="0.3">
      <c r="A55" s="12" t="s">
        <v>152</v>
      </c>
      <c r="B55" s="12" t="s">
        <v>20</v>
      </c>
      <c r="C55" s="13">
        <v>9</v>
      </c>
      <c r="D55" s="12"/>
      <c r="E55" s="12" t="s">
        <v>17</v>
      </c>
      <c r="F55" s="43" t="s">
        <v>219</v>
      </c>
      <c r="G55" s="26">
        <v>10868.05</v>
      </c>
      <c r="H55" s="33">
        <v>1</v>
      </c>
      <c r="I55" s="14">
        <f t="shared" si="3"/>
        <v>10868.05</v>
      </c>
      <c r="K55" s="30"/>
    </row>
    <row r="56" spans="1:12" ht="62.25" customHeight="1" x14ac:dyDescent="0.3">
      <c r="A56" s="12" t="s">
        <v>132</v>
      </c>
      <c r="B56" s="12" t="s">
        <v>20</v>
      </c>
      <c r="C56" s="13">
        <v>10</v>
      </c>
      <c r="D56" s="12"/>
      <c r="E56" s="12" t="s">
        <v>18</v>
      </c>
      <c r="F56" s="43" t="s">
        <v>133</v>
      </c>
      <c r="G56" s="26">
        <v>352.5</v>
      </c>
      <c r="H56" s="33">
        <v>15.35</v>
      </c>
      <c r="I56" s="14">
        <f t="shared" si="3"/>
        <v>5410.88</v>
      </c>
      <c r="K56" s="30"/>
    </row>
    <row r="57" spans="1:12" ht="81.599999999999994" x14ac:dyDescent="0.3">
      <c r="A57" s="12" t="s">
        <v>51</v>
      </c>
      <c r="B57" s="12" t="s">
        <v>20</v>
      </c>
      <c r="C57" s="13">
        <v>11</v>
      </c>
      <c r="D57" s="12"/>
      <c r="E57" s="12" t="s">
        <v>17</v>
      </c>
      <c r="F57" s="43" t="s">
        <v>218</v>
      </c>
      <c r="G57" s="26">
        <v>12271.6</v>
      </c>
      <c r="H57" s="33">
        <v>1</v>
      </c>
      <c r="I57" s="14">
        <f t="shared" si="3"/>
        <v>12271.6</v>
      </c>
      <c r="K57" s="30"/>
    </row>
    <row r="58" spans="1:12" ht="30.6" x14ac:dyDescent="0.3">
      <c r="A58" s="12" t="s">
        <v>93</v>
      </c>
      <c r="B58" s="12" t="s">
        <v>20</v>
      </c>
      <c r="C58" s="13">
        <v>12</v>
      </c>
      <c r="D58" s="12"/>
      <c r="E58" s="12" t="s">
        <v>25</v>
      </c>
      <c r="F58" s="43" t="s">
        <v>92</v>
      </c>
      <c r="G58" s="26">
        <v>4.63</v>
      </c>
      <c r="H58" s="33">
        <v>80</v>
      </c>
      <c r="I58" s="14">
        <f t="shared" si="3"/>
        <v>370.4</v>
      </c>
      <c r="K58" s="30"/>
    </row>
    <row r="59" spans="1:12" ht="28.5" customHeight="1" x14ac:dyDescent="0.3">
      <c r="A59" s="12" t="s">
        <v>95</v>
      </c>
      <c r="B59" s="12" t="s">
        <v>20</v>
      </c>
      <c r="C59" s="13">
        <v>13</v>
      </c>
      <c r="D59" s="12"/>
      <c r="E59" s="12" t="s">
        <v>17</v>
      </c>
      <c r="F59" s="43" t="s">
        <v>94</v>
      </c>
      <c r="G59" s="26">
        <v>12.93</v>
      </c>
      <c r="H59" s="33">
        <v>8</v>
      </c>
      <c r="I59" s="14">
        <f t="shared" si="3"/>
        <v>103.44</v>
      </c>
      <c r="K59" s="30"/>
    </row>
    <row r="60" spans="1:12" ht="30.6" x14ac:dyDescent="0.3">
      <c r="A60" s="12" t="s">
        <v>96</v>
      </c>
      <c r="B60" s="12" t="s">
        <v>20</v>
      </c>
      <c r="C60" s="13">
        <v>15</v>
      </c>
      <c r="E60" s="12" t="s">
        <v>17</v>
      </c>
      <c r="F60" s="23" t="s">
        <v>97</v>
      </c>
      <c r="G60" s="31">
        <v>120</v>
      </c>
      <c r="H60" s="33">
        <v>1</v>
      </c>
      <c r="I60" s="14">
        <f t="shared" ref="I60:I96" si="4">G60*H60</f>
        <v>120</v>
      </c>
    </row>
    <row r="61" spans="1:12" ht="50.25" customHeight="1" x14ac:dyDescent="0.3">
      <c r="A61" s="12" t="s">
        <v>118</v>
      </c>
      <c r="B61" s="12" t="s">
        <v>20</v>
      </c>
      <c r="C61" s="13">
        <v>16</v>
      </c>
      <c r="E61" s="12" t="s">
        <v>7</v>
      </c>
      <c r="F61" s="23" t="s">
        <v>117</v>
      </c>
      <c r="G61" s="31">
        <v>1.44</v>
      </c>
      <c r="H61" s="33">
        <v>35</v>
      </c>
      <c r="I61" s="14">
        <f t="shared" si="4"/>
        <v>50.4</v>
      </c>
    </row>
    <row r="62" spans="1:12" ht="40.799999999999997" x14ac:dyDescent="0.3">
      <c r="A62" s="12" t="s">
        <v>120</v>
      </c>
      <c r="B62" s="12" t="s">
        <v>20</v>
      </c>
      <c r="C62" s="13">
        <v>17</v>
      </c>
      <c r="E62" s="12" t="s">
        <v>7</v>
      </c>
      <c r="F62" s="23" t="s">
        <v>119</v>
      </c>
      <c r="G62" s="31">
        <v>1.39</v>
      </c>
      <c r="H62" s="33">
        <v>35</v>
      </c>
      <c r="I62" s="14">
        <f t="shared" si="4"/>
        <v>48.65</v>
      </c>
    </row>
    <row r="63" spans="1:12" ht="51" customHeight="1" x14ac:dyDescent="0.3">
      <c r="A63" s="12" t="s">
        <v>122</v>
      </c>
      <c r="B63" s="12" t="s">
        <v>20</v>
      </c>
      <c r="C63" s="13">
        <v>18</v>
      </c>
      <c r="E63" s="12" t="s">
        <v>7</v>
      </c>
      <c r="F63" s="23" t="s">
        <v>121</v>
      </c>
      <c r="G63" s="31">
        <v>1.25</v>
      </c>
      <c r="H63" s="33">
        <v>35</v>
      </c>
      <c r="I63" s="14">
        <f t="shared" si="4"/>
        <v>43.75</v>
      </c>
    </row>
    <row r="64" spans="1:12" ht="20.399999999999999" x14ac:dyDescent="0.3">
      <c r="A64" s="12" t="s">
        <v>153</v>
      </c>
      <c r="B64" s="12" t="s">
        <v>20</v>
      </c>
      <c r="C64" s="13">
        <v>19</v>
      </c>
      <c r="E64" s="12" t="s">
        <v>15</v>
      </c>
      <c r="F64" s="23" t="s">
        <v>108</v>
      </c>
      <c r="G64" s="31">
        <v>1000</v>
      </c>
      <c r="H64" s="33">
        <v>1</v>
      </c>
      <c r="I64" s="14">
        <f t="shared" si="4"/>
        <v>1000</v>
      </c>
    </row>
    <row r="65" spans="1:9" ht="163.5" customHeight="1" x14ac:dyDescent="0.3">
      <c r="A65" s="12" t="s">
        <v>98</v>
      </c>
      <c r="B65" s="12" t="s">
        <v>20</v>
      </c>
      <c r="C65" s="13">
        <v>20</v>
      </c>
      <c r="E65" s="12" t="s">
        <v>17</v>
      </c>
      <c r="F65" s="23" t="s">
        <v>164</v>
      </c>
      <c r="G65" s="31">
        <v>2300</v>
      </c>
      <c r="H65" s="33">
        <v>1</v>
      </c>
      <c r="I65" s="14">
        <f t="shared" si="4"/>
        <v>2300</v>
      </c>
    </row>
    <row r="66" spans="1:9" ht="36" customHeight="1" x14ac:dyDescent="0.3">
      <c r="A66" s="12" t="s">
        <v>100</v>
      </c>
      <c r="B66" s="12" t="s">
        <v>20</v>
      </c>
      <c r="C66" s="13">
        <v>21</v>
      </c>
      <c r="E66" s="12" t="s">
        <v>7</v>
      </c>
      <c r="F66" s="23" t="s">
        <v>99</v>
      </c>
      <c r="G66" s="31">
        <v>38.479999999999997</v>
      </c>
      <c r="H66" s="33">
        <v>50</v>
      </c>
      <c r="I66" s="14">
        <f t="shared" si="4"/>
        <v>1924</v>
      </c>
    </row>
    <row r="67" spans="1:9" ht="40.799999999999997" x14ac:dyDescent="0.3">
      <c r="A67" s="28" t="s">
        <v>102</v>
      </c>
      <c r="B67" s="12" t="s">
        <v>20</v>
      </c>
      <c r="C67" s="13">
        <v>22</v>
      </c>
      <c r="E67" s="12" t="s">
        <v>7</v>
      </c>
      <c r="F67" s="23" t="s">
        <v>101</v>
      </c>
      <c r="G67" s="31">
        <v>15.62</v>
      </c>
      <c r="H67" s="33">
        <v>55</v>
      </c>
      <c r="I67" s="14">
        <f t="shared" si="4"/>
        <v>859.1</v>
      </c>
    </row>
    <row r="68" spans="1:9" ht="30.6" x14ac:dyDescent="0.3">
      <c r="A68" s="40" t="s">
        <v>103</v>
      </c>
      <c r="B68" s="12" t="s">
        <v>20</v>
      </c>
      <c r="C68" s="13">
        <v>23</v>
      </c>
      <c r="D68" s="36"/>
      <c r="E68" s="12" t="s">
        <v>17</v>
      </c>
      <c r="F68" s="37" t="s">
        <v>104</v>
      </c>
      <c r="G68" s="31">
        <v>175</v>
      </c>
      <c r="H68" s="33">
        <v>3</v>
      </c>
      <c r="I68" s="14">
        <f t="shared" si="4"/>
        <v>525</v>
      </c>
    </row>
    <row r="69" spans="1:9" ht="40.799999999999997" x14ac:dyDescent="0.3">
      <c r="A69" s="40" t="s">
        <v>105</v>
      </c>
      <c r="B69" s="12" t="s">
        <v>20</v>
      </c>
      <c r="C69" s="13">
        <v>24</v>
      </c>
      <c r="D69" s="36"/>
      <c r="E69" s="12" t="s">
        <v>15</v>
      </c>
      <c r="F69" s="37" t="s">
        <v>200</v>
      </c>
      <c r="G69" s="31">
        <v>1150</v>
      </c>
      <c r="H69" s="33">
        <v>1</v>
      </c>
      <c r="I69" s="14">
        <f t="shared" si="4"/>
        <v>1150</v>
      </c>
    </row>
    <row r="70" spans="1:9" ht="20.399999999999999" x14ac:dyDescent="0.3">
      <c r="A70" s="12" t="s">
        <v>154</v>
      </c>
      <c r="B70" s="12" t="s">
        <v>20</v>
      </c>
      <c r="C70" s="13">
        <v>25</v>
      </c>
      <c r="E70" s="12" t="s">
        <v>15</v>
      </c>
      <c r="F70" s="23" t="s">
        <v>107</v>
      </c>
      <c r="G70" s="31"/>
      <c r="H70" s="33">
        <v>1</v>
      </c>
      <c r="I70" s="14">
        <f t="shared" si="4"/>
        <v>0</v>
      </c>
    </row>
    <row r="71" spans="1:9" ht="40.799999999999997" x14ac:dyDescent="0.3">
      <c r="A71" s="12" t="s">
        <v>110</v>
      </c>
      <c r="B71" s="12" t="s">
        <v>20</v>
      </c>
      <c r="C71" s="13">
        <v>26</v>
      </c>
      <c r="E71" s="12" t="s">
        <v>7</v>
      </c>
      <c r="F71" s="23" t="s">
        <v>109</v>
      </c>
      <c r="G71" s="31">
        <v>6.82</v>
      </c>
      <c r="H71" s="33">
        <v>50</v>
      </c>
      <c r="I71" s="14">
        <f t="shared" si="4"/>
        <v>341</v>
      </c>
    </row>
    <row r="72" spans="1:9" ht="40.799999999999997" x14ac:dyDescent="0.3">
      <c r="A72" s="12" t="s">
        <v>112</v>
      </c>
      <c r="B72" s="12" t="s">
        <v>20</v>
      </c>
      <c r="C72" s="13">
        <v>27</v>
      </c>
      <c r="E72" s="12" t="s">
        <v>7</v>
      </c>
      <c r="F72" s="23" t="s">
        <v>111</v>
      </c>
      <c r="G72" s="31">
        <v>9.32</v>
      </c>
      <c r="H72" s="33">
        <v>50</v>
      </c>
      <c r="I72" s="14">
        <f t="shared" si="4"/>
        <v>466</v>
      </c>
    </row>
    <row r="73" spans="1:9" ht="40.799999999999997" x14ac:dyDescent="0.3">
      <c r="A73" s="12" t="s">
        <v>114</v>
      </c>
      <c r="B73" s="12" t="s">
        <v>20</v>
      </c>
      <c r="C73" s="13">
        <v>28</v>
      </c>
      <c r="E73" s="12" t="s">
        <v>7</v>
      </c>
      <c r="F73" s="23" t="s">
        <v>113</v>
      </c>
      <c r="G73" s="31">
        <v>6.8</v>
      </c>
      <c r="H73" s="33">
        <v>50</v>
      </c>
      <c r="I73" s="14">
        <f t="shared" si="4"/>
        <v>340</v>
      </c>
    </row>
    <row r="74" spans="1:9" ht="40.799999999999997" x14ac:dyDescent="0.3">
      <c r="A74" s="12" t="s">
        <v>116</v>
      </c>
      <c r="B74" s="12" t="s">
        <v>20</v>
      </c>
      <c r="C74" s="13">
        <v>29</v>
      </c>
      <c r="E74" s="12" t="s">
        <v>7</v>
      </c>
      <c r="F74" s="23" t="s">
        <v>115</v>
      </c>
      <c r="G74" s="31">
        <v>9.15</v>
      </c>
      <c r="H74" s="33">
        <v>50</v>
      </c>
      <c r="I74" s="14">
        <f t="shared" si="4"/>
        <v>457.5</v>
      </c>
    </row>
    <row r="75" spans="1:9" ht="20.399999999999999" x14ac:dyDescent="0.3">
      <c r="A75" s="12" t="s">
        <v>124</v>
      </c>
      <c r="B75" s="12" t="s">
        <v>20</v>
      </c>
      <c r="C75" s="13">
        <v>30</v>
      </c>
      <c r="E75" s="12" t="s">
        <v>17</v>
      </c>
      <c r="F75" s="23" t="s">
        <v>123</v>
      </c>
      <c r="G75" s="31">
        <v>49.5</v>
      </c>
      <c r="H75" s="33">
        <v>5</v>
      </c>
      <c r="I75" s="14">
        <f t="shared" si="4"/>
        <v>247.5</v>
      </c>
    </row>
    <row r="76" spans="1:9" x14ac:dyDescent="0.3">
      <c r="A76" s="12" t="s">
        <v>141</v>
      </c>
      <c r="B76" s="12" t="s">
        <v>20</v>
      </c>
      <c r="C76" s="13">
        <v>31</v>
      </c>
      <c r="E76" s="12" t="s">
        <v>18</v>
      </c>
      <c r="F76" s="23" t="s">
        <v>140</v>
      </c>
      <c r="G76" s="31">
        <v>28.26</v>
      </c>
      <c r="H76" s="33">
        <v>31</v>
      </c>
      <c r="I76" s="14">
        <f t="shared" si="4"/>
        <v>876.06</v>
      </c>
    </row>
    <row r="77" spans="1:9" ht="20.399999999999999" x14ac:dyDescent="0.3">
      <c r="A77" s="12" t="s">
        <v>139</v>
      </c>
      <c r="B77" s="12" t="s">
        <v>20</v>
      </c>
      <c r="C77" s="13">
        <v>32</v>
      </c>
      <c r="E77" s="12" t="s">
        <v>18</v>
      </c>
      <c r="F77" s="23" t="s">
        <v>138</v>
      </c>
      <c r="G77" s="31">
        <v>5.68</v>
      </c>
      <c r="H77" s="33">
        <v>244.01</v>
      </c>
      <c r="I77" s="14">
        <f t="shared" si="4"/>
        <v>1385.98</v>
      </c>
    </row>
    <row r="78" spans="1:9" x14ac:dyDescent="0.3">
      <c r="A78" s="12"/>
      <c r="B78" s="12"/>
      <c r="C78" s="13"/>
      <c r="E78" s="12"/>
      <c r="F78" s="23"/>
      <c r="G78" s="41"/>
      <c r="H78" s="35"/>
      <c r="I78" s="14"/>
    </row>
    <row r="79" spans="1:9" x14ac:dyDescent="0.3">
      <c r="A79" s="12"/>
      <c r="B79" s="12"/>
      <c r="C79" s="13"/>
      <c r="E79" s="12"/>
      <c r="F79" s="24" t="s">
        <v>6</v>
      </c>
      <c r="G79" s="16"/>
      <c r="H79" s="17"/>
      <c r="I79" s="18">
        <f>SUM(I47:I77)</f>
        <v>57297.18</v>
      </c>
    </row>
    <row r="80" spans="1:9" x14ac:dyDescent="0.3">
      <c r="A80" s="12"/>
      <c r="B80" s="12"/>
      <c r="C80" s="13"/>
      <c r="E80" s="12"/>
      <c r="F80" s="23"/>
      <c r="G80" s="41"/>
      <c r="H80" s="35"/>
      <c r="I80" s="14"/>
    </row>
    <row r="81" spans="1:9" x14ac:dyDescent="0.3">
      <c r="F81" s="4"/>
      <c r="G81" s="32" t="s">
        <v>0</v>
      </c>
      <c r="H81" s="32" t="s">
        <v>1</v>
      </c>
      <c r="I81" s="32" t="s">
        <v>2</v>
      </c>
    </row>
    <row r="82" spans="1:9" x14ac:dyDescent="0.3">
      <c r="F82" s="4"/>
      <c r="I82" s="9"/>
    </row>
    <row r="83" spans="1:9" x14ac:dyDescent="0.3">
      <c r="D83" s="1" t="s">
        <v>3</v>
      </c>
      <c r="E83" s="2" t="s">
        <v>4</v>
      </c>
      <c r="F83" s="1" t="s">
        <v>130</v>
      </c>
      <c r="H83" s="10"/>
    </row>
    <row r="84" spans="1:9" x14ac:dyDescent="0.3">
      <c r="D84" s="1" t="s">
        <v>5</v>
      </c>
      <c r="E84" s="2" t="s">
        <v>21</v>
      </c>
      <c r="F84" s="1" t="s">
        <v>147</v>
      </c>
      <c r="H84" s="10"/>
    </row>
    <row r="85" spans="1:9" x14ac:dyDescent="0.3">
      <c r="A85" s="12"/>
      <c r="B85" s="12"/>
      <c r="C85" s="13"/>
      <c r="E85" s="12"/>
      <c r="F85" s="23"/>
      <c r="G85" s="41"/>
      <c r="H85" s="35"/>
      <c r="I85" s="14"/>
    </row>
    <row r="86" spans="1:9" ht="15.75" customHeight="1" x14ac:dyDescent="0.3">
      <c r="A86" s="28" t="s">
        <v>163</v>
      </c>
      <c r="B86" s="12" t="s">
        <v>21</v>
      </c>
      <c r="C86" s="13">
        <v>1</v>
      </c>
      <c r="E86" s="12" t="s">
        <v>17</v>
      </c>
      <c r="F86" s="23" t="s">
        <v>189</v>
      </c>
      <c r="G86" s="31">
        <v>337.07</v>
      </c>
      <c r="H86" s="33">
        <v>3</v>
      </c>
      <c r="I86" s="14">
        <f t="shared" si="4"/>
        <v>1011.21</v>
      </c>
    </row>
    <row r="87" spans="1:9" ht="81.599999999999994" x14ac:dyDescent="0.3">
      <c r="A87" s="12" t="s">
        <v>154</v>
      </c>
      <c r="B87" s="12" t="s">
        <v>21</v>
      </c>
      <c r="C87" s="13">
        <v>2</v>
      </c>
      <c r="E87" s="12" t="s">
        <v>17</v>
      </c>
      <c r="F87" s="23" t="s">
        <v>188</v>
      </c>
      <c r="G87" s="31">
        <v>4510</v>
      </c>
      <c r="H87" s="33">
        <v>2</v>
      </c>
      <c r="I87" s="14">
        <f t="shared" si="4"/>
        <v>9020</v>
      </c>
    </row>
    <row r="88" spans="1:9" ht="81.599999999999994" x14ac:dyDescent="0.3">
      <c r="A88" s="12" t="s">
        <v>155</v>
      </c>
      <c r="B88" s="12" t="s">
        <v>21</v>
      </c>
      <c r="C88" s="13">
        <v>3</v>
      </c>
      <c r="E88" s="12" t="s">
        <v>17</v>
      </c>
      <c r="F88" s="23" t="s">
        <v>146</v>
      </c>
      <c r="G88" s="31">
        <v>7505.4</v>
      </c>
      <c r="H88" s="33">
        <v>1</v>
      </c>
      <c r="I88" s="14">
        <f t="shared" si="4"/>
        <v>7505.4</v>
      </c>
    </row>
    <row r="89" spans="1:9" ht="74.25" customHeight="1" x14ac:dyDescent="0.3">
      <c r="A89" s="12" t="s">
        <v>197</v>
      </c>
      <c r="B89" s="12" t="s">
        <v>21</v>
      </c>
      <c r="C89" s="13">
        <v>4</v>
      </c>
      <c r="E89" s="12" t="s">
        <v>18</v>
      </c>
      <c r="F89" s="23" t="s">
        <v>196</v>
      </c>
      <c r="G89" s="31">
        <v>76.86</v>
      </c>
      <c r="H89" s="33">
        <v>23.47</v>
      </c>
      <c r="I89" s="14">
        <f t="shared" si="4"/>
        <v>1803.9</v>
      </c>
    </row>
    <row r="90" spans="1:9" ht="93.75" customHeight="1" x14ac:dyDescent="0.3">
      <c r="A90" s="12" t="s">
        <v>195</v>
      </c>
      <c r="B90" s="12" t="s">
        <v>21</v>
      </c>
      <c r="C90" s="13">
        <v>5</v>
      </c>
      <c r="E90" s="12" t="s">
        <v>18</v>
      </c>
      <c r="F90" s="23" t="s">
        <v>190</v>
      </c>
      <c r="G90" s="31">
        <v>96.86</v>
      </c>
      <c r="H90" s="33">
        <v>1.3</v>
      </c>
      <c r="I90" s="14">
        <f t="shared" si="4"/>
        <v>125.92</v>
      </c>
    </row>
    <row r="91" spans="1:9" ht="93.75" customHeight="1" x14ac:dyDescent="0.3">
      <c r="A91" s="12" t="s">
        <v>194</v>
      </c>
      <c r="B91" s="12" t="s">
        <v>21</v>
      </c>
      <c r="C91" s="13">
        <v>6</v>
      </c>
      <c r="E91" s="12" t="s">
        <v>17</v>
      </c>
      <c r="F91" s="23" t="s">
        <v>191</v>
      </c>
      <c r="G91" s="31">
        <v>46.35</v>
      </c>
      <c r="H91" s="33">
        <v>6</v>
      </c>
      <c r="I91" s="14">
        <f t="shared" si="4"/>
        <v>278.10000000000002</v>
      </c>
    </row>
    <row r="92" spans="1:9" ht="40.799999999999997" x14ac:dyDescent="0.3">
      <c r="A92" s="12" t="s">
        <v>193</v>
      </c>
      <c r="B92" s="12" t="s">
        <v>21</v>
      </c>
      <c r="C92" s="13">
        <v>7</v>
      </c>
      <c r="E92" s="12" t="s">
        <v>7</v>
      </c>
      <c r="F92" s="23" t="s">
        <v>192</v>
      </c>
      <c r="G92" s="31">
        <v>135</v>
      </c>
      <c r="H92" s="33">
        <v>3.5</v>
      </c>
      <c r="I92" s="14">
        <f t="shared" si="4"/>
        <v>472.5</v>
      </c>
    </row>
    <row r="93" spans="1:9" ht="40.799999999999997" x14ac:dyDescent="0.3">
      <c r="A93" s="12" t="s">
        <v>199</v>
      </c>
      <c r="B93" s="12" t="s">
        <v>21</v>
      </c>
      <c r="C93" s="13">
        <v>8</v>
      </c>
      <c r="E93" s="12" t="s">
        <v>137</v>
      </c>
      <c r="F93" s="23" t="s">
        <v>198</v>
      </c>
      <c r="G93" s="31">
        <v>2.58</v>
      </c>
      <c r="H93" s="33">
        <v>387.06</v>
      </c>
      <c r="I93" s="14">
        <f t="shared" si="4"/>
        <v>998.61</v>
      </c>
    </row>
    <row r="94" spans="1:9" ht="30.6" x14ac:dyDescent="0.3">
      <c r="A94" s="12" t="s">
        <v>156</v>
      </c>
      <c r="B94" s="12" t="s">
        <v>21</v>
      </c>
      <c r="C94" s="13">
        <v>99</v>
      </c>
      <c r="E94" s="12" t="s">
        <v>15</v>
      </c>
      <c r="F94" s="23" t="s">
        <v>149</v>
      </c>
      <c r="G94" s="31">
        <v>800</v>
      </c>
      <c r="H94" s="33">
        <v>1</v>
      </c>
      <c r="I94" s="14">
        <f t="shared" si="4"/>
        <v>800</v>
      </c>
    </row>
    <row r="95" spans="1:9" ht="30.6" x14ac:dyDescent="0.3">
      <c r="A95" s="12" t="s">
        <v>157</v>
      </c>
      <c r="B95" s="12" t="s">
        <v>21</v>
      </c>
      <c r="C95" s="13">
        <v>10</v>
      </c>
      <c r="E95" s="12" t="s">
        <v>15</v>
      </c>
      <c r="F95" s="23" t="s">
        <v>150</v>
      </c>
      <c r="G95" s="31">
        <v>800</v>
      </c>
      <c r="H95" s="33">
        <v>1</v>
      </c>
      <c r="I95" s="14">
        <f t="shared" si="4"/>
        <v>800</v>
      </c>
    </row>
    <row r="96" spans="1:9" ht="30.6" x14ac:dyDescent="0.3">
      <c r="A96" s="40" t="s">
        <v>158</v>
      </c>
      <c r="B96" s="12" t="s">
        <v>21</v>
      </c>
      <c r="C96" s="13">
        <v>11</v>
      </c>
      <c r="D96" s="36"/>
      <c r="E96" s="12" t="s">
        <v>15</v>
      </c>
      <c r="F96" s="37" t="s">
        <v>106</v>
      </c>
      <c r="G96" s="31">
        <v>800</v>
      </c>
      <c r="H96" s="33">
        <v>1</v>
      </c>
      <c r="I96" s="14">
        <f t="shared" si="4"/>
        <v>800</v>
      </c>
    </row>
    <row r="97" spans="1:9" x14ac:dyDescent="0.3">
      <c r="A97" s="40"/>
      <c r="B97" s="12"/>
      <c r="C97" s="13"/>
      <c r="D97" s="36"/>
      <c r="E97" s="12"/>
      <c r="F97" s="37"/>
      <c r="G97" s="8"/>
      <c r="H97" s="10"/>
      <c r="I97" s="8"/>
    </row>
    <row r="98" spans="1:9" x14ac:dyDescent="0.3">
      <c r="F98" s="24" t="s">
        <v>6</v>
      </c>
      <c r="G98" s="16"/>
      <c r="H98" s="17"/>
      <c r="I98" s="18">
        <f>SUM(I86:I96)</f>
        <v>23615.64</v>
      </c>
    </row>
    <row r="99" spans="1:9" x14ac:dyDescent="0.3">
      <c r="G99" s="19"/>
      <c r="H99" s="20"/>
      <c r="I99" s="19"/>
    </row>
    <row r="100" spans="1:9" x14ac:dyDescent="0.3">
      <c r="G100" s="19"/>
      <c r="H100" s="20"/>
      <c r="I100" s="19"/>
    </row>
    <row r="101" spans="1:9" x14ac:dyDescent="0.3">
      <c r="F101" s="25"/>
      <c r="G101" s="32" t="s">
        <v>0</v>
      </c>
      <c r="H101" s="32" t="s">
        <v>1</v>
      </c>
      <c r="I101" s="32" t="s">
        <v>2</v>
      </c>
    </row>
    <row r="102" spans="1:9" x14ac:dyDescent="0.3">
      <c r="F102" s="4"/>
      <c r="H102" s="10"/>
    </row>
    <row r="103" spans="1:9" x14ac:dyDescent="0.3">
      <c r="D103" s="1" t="s">
        <v>3</v>
      </c>
      <c r="E103" s="2" t="s">
        <v>4</v>
      </c>
      <c r="F103" s="1" t="s">
        <v>130</v>
      </c>
      <c r="H103" s="10"/>
    </row>
    <row r="104" spans="1:9" x14ac:dyDescent="0.3">
      <c r="D104" s="1" t="s">
        <v>5</v>
      </c>
      <c r="E104" s="2" t="s">
        <v>145</v>
      </c>
      <c r="F104" s="1" t="s">
        <v>184</v>
      </c>
      <c r="H104" s="10"/>
    </row>
    <row r="105" spans="1:9" x14ac:dyDescent="0.3">
      <c r="F105" s="42"/>
      <c r="I105" s="9"/>
    </row>
    <row r="106" spans="1:9" ht="20.399999999999999" x14ac:dyDescent="0.3">
      <c r="A106" s="12" t="s">
        <v>22</v>
      </c>
      <c r="B106" s="12" t="s">
        <v>145</v>
      </c>
      <c r="C106" s="13">
        <v>1</v>
      </c>
      <c r="E106" s="12" t="s">
        <v>18</v>
      </c>
      <c r="F106" s="23" t="s">
        <v>39</v>
      </c>
      <c r="G106" s="26">
        <v>21.7</v>
      </c>
      <c r="H106" s="33">
        <v>9.1999999999999993</v>
      </c>
      <c r="I106" s="14">
        <f t="shared" ref="I106:I113" si="5">H106*G106</f>
        <v>199.64</v>
      </c>
    </row>
    <row r="107" spans="1:9" ht="20.399999999999999" x14ac:dyDescent="0.3">
      <c r="A107" s="12" t="s">
        <v>166</v>
      </c>
      <c r="B107" s="12" t="s">
        <v>145</v>
      </c>
      <c r="C107" s="13">
        <v>2</v>
      </c>
      <c r="E107" s="77" t="s">
        <v>217</v>
      </c>
      <c r="F107" s="23" t="s">
        <v>182</v>
      </c>
      <c r="G107" s="26">
        <v>4.75</v>
      </c>
      <c r="H107" s="33">
        <v>6.43</v>
      </c>
      <c r="I107" s="14">
        <f t="shared" si="5"/>
        <v>30.54</v>
      </c>
    </row>
    <row r="108" spans="1:9" ht="58.5" customHeight="1" x14ac:dyDescent="0.3">
      <c r="A108" s="12" t="s">
        <v>165</v>
      </c>
      <c r="B108" s="12" t="s">
        <v>145</v>
      </c>
      <c r="C108" s="13">
        <v>3</v>
      </c>
      <c r="E108" s="12" t="s">
        <v>7</v>
      </c>
      <c r="F108" s="23" t="s">
        <v>181</v>
      </c>
      <c r="G108" s="26">
        <v>51.5</v>
      </c>
      <c r="H108" s="33">
        <v>15.31</v>
      </c>
      <c r="I108" s="14">
        <f t="shared" si="5"/>
        <v>788.47</v>
      </c>
    </row>
    <row r="109" spans="1:9" ht="20.399999999999999" x14ac:dyDescent="0.3">
      <c r="A109" s="12" t="s">
        <v>176</v>
      </c>
      <c r="B109" s="12" t="s">
        <v>145</v>
      </c>
      <c r="C109" s="13">
        <v>4</v>
      </c>
      <c r="E109" s="12"/>
      <c r="F109" s="23" t="s">
        <v>175</v>
      </c>
      <c r="G109" s="26">
        <v>22.42</v>
      </c>
      <c r="H109" s="33">
        <v>1</v>
      </c>
      <c r="I109" s="14">
        <f t="shared" si="5"/>
        <v>22.42</v>
      </c>
    </row>
    <row r="110" spans="1:9" ht="46.5" customHeight="1" x14ac:dyDescent="0.3">
      <c r="A110" s="12" t="s">
        <v>167</v>
      </c>
      <c r="B110" s="12" t="s">
        <v>145</v>
      </c>
      <c r="C110" s="13">
        <v>5</v>
      </c>
      <c r="E110" s="12" t="s">
        <v>18</v>
      </c>
      <c r="F110" s="23" t="s">
        <v>174</v>
      </c>
      <c r="G110" s="26">
        <v>18.559999999999999</v>
      </c>
      <c r="H110" s="33">
        <v>1</v>
      </c>
      <c r="I110" s="14">
        <f t="shared" si="5"/>
        <v>18.559999999999999</v>
      </c>
    </row>
    <row r="111" spans="1:9" ht="81.599999999999994" x14ac:dyDescent="0.3">
      <c r="A111" s="12" t="s">
        <v>169</v>
      </c>
      <c r="B111" s="12" t="s">
        <v>145</v>
      </c>
      <c r="C111" s="13">
        <v>6</v>
      </c>
      <c r="E111" s="12" t="s">
        <v>7</v>
      </c>
      <c r="F111" s="23" t="s">
        <v>183</v>
      </c>
      <c r="G111" s="26">
        <v>62.13</v>
      </c>
      <c r="H111" s="33">
        <v>15.31</v>
      </c>
      <c r="I111" s="14">
        <f t="shared" si="5"/>
        <v>951.21</v>
      </c>
    </row>
    <row r="112" spans="1:9" ht="20.399999999999999" x14ac:dyDescent="0.3">
      <c r="A112" s="12" t="s">
        <v>173</v>
      </c>
      <c r="B112" s="12" t="s">
        <v>145</v>
      </c>
      <c r="C112" s="13">
        <v>7</v>
      </c>
      <c r="E112" s="77" t="s">
        <v>217</v>
      </c>
      <c r="F112" s="23" t="s">
        <v>172</v>
      </c>
      <c r="G112" s="26">
        <v>26.25</v>
      </c>
      <c r="H112" s="33">
        <v>2</v>
      </c>
      <c r="I112" s="14">
        <f t="shared" si="5"/>
        <v>52.5</v>
      </c>
    </row>
    <row r="113" spans="1:9" ht="30.6" x14ac:dyDescent="0.3">
      <c r="A113" s="12" t="s">
        <v>171</v>
      </c>
      <c r="B113" s="12" t="s">
        <v>145</v>
      </c>
      <c r="C113" s="13">
        <v>8</v>
      </c>
      <c r="E113" s="77" t="s">
        <v>217</v>
      </c>
      <c r="F113" s="23" t="s">
        <v>170</v>
      </c>
      <c r="G113" s="26">
        <v>22.63</v>
      </c>
      <c r="H113" s="33">
        <v>3.7</v>
      </c>
      <c r="I113" s="14">
        <f t="shared" si="5"/>
        <v>83.73</v>
      </c>
    </row>
    <row r="114" spans="1:9" ht="30.6" x14ac:dyDescent="0.3">
      <c r="A114" s="12" t="s">
        <v>178</v>
      </c>
      <c r="B114" s="12" t="s">
        <v>145</v>
      </c>
      <c r="C114" s="13">
        <v>9</v>
      </c>
      <c r="E114" s="12" t="s">
        <v>25</v>
      </c>
      <c r="F114" s="23" t="s">
        <v>177</v>
      </c>
      <c r="G114" s="26">
        <v>1.82</v>
      </c>
      <c r="H114" s="33">
        <v>101.2</v>
      </c>
      <c r="I114" s="14">
        <f>G114*H114</f>
        <v>184.18</v>
      </c>
    </row>
    <row r="115" spans="1:9" ht="30.6" x14ac:dyDescent="0.3">
      <c r="A115" s="12" t="s">
        <v>168</v>
      </c>
      <c r="B115" s="12" t="s">
        <v>145</v>
      </c>
      <c r="C115" s="13">
        <v>10</v>
      </c>
      <c r="E115" s="12" t="s">
        <v>24</v>
      </c>
      <c r="F115" s="23" t="s">
        <v>179</v>
      </c>
      <c r="G115" s="26">
        <v>117.17</v>
      </c>
      <c r="H115" s="33">
        <v>2.2999999999999998</v>
      </c>
      <c r="I115" s="14">
        <f>H115*G115</f>
        <v>269.49</v>
      </c>
    </row>
    <row r="116" spans="1:9" x14ac:dyDescent="0.3">
      <c r="G116" s="19"/>
      <c r="H116" s="20"/>
      <c r="I116" s="19"/>
    </row>
    <row r="117" spans="1:9" x14ac:dyDescent="0.3">
      <c r="F117" s="24" t="s">
        <v>6</v>
      </c>
      <c r="G117" s="16"/>
      <c r="H117" s="17"/>
      <c r="I117" s="18">
        <f>SUM(I106:I116)</f>
        <v>2600.7399999999998</v>
      </c>
    </row>
    <row r="118" spans="1:9" x14ac:dyDescent="0.3">
      <c r="G118" s="19"/>
      <c r="H118" s="20"/>
      <c r="I118" s="19"/>
    </row>
    <row r="119" spans="1:9" x14ac:dyDescent="0.3">
      <c r="F119" s="25"/>
      <c r="G119" s="32" t="s">
        <v>0</v>
      </c>
      <c r="H119" s="32" t="s">
        <v>1</v>
      </c>
      <c r="I119" s="32" t="s">
        <v>2</v>
      </c>
    </row>
    <row r="120" spans="1:9" x14ac:dyDescent="0.3">
      <c r="F120" s="4"/>
      <c r="I120" s="9"/>
    </row>
    <row r="121" spans="1:9" x14ac:dyDescent="0.3">
      <c r="D121" s="1" t="s">
        <v>3</v>
      </c>
      <c r="E121" s="2" t="s">
        <v>4</v>
      </c>
      <c r="F121" s="1" t="s">
        <v>130</v>
      </c>
      <c r="H121" s="10"/>
    </row>
    <row r="122" spans="1:9" x14ac:dyDescent="0.3">
      <c r="D122" s="1" t="s">
        <v>5</v>
      </c>
      <c r="E122" s="2" t="s">
        <v>148</v>
      </c>
      <c r="F122" s="1" t="s">
        <v>144</v>
      </c>
      <c r="G122" s="19"/>
      <c r="H122" s="20"/>
      <c r="I122" s="19"/>
    </row>
    <row r="123" spans="1:9" x14ac:dyDescent="0.3">
      <c r="F123" s="25"/>
    </row>
    <row r="124" spans="1:9" ht="30.6" x14ac:dyDescent="0.3">
      <c r="A124" s="28" t="s">
        <v>143</v>
      </c>
      <c r="B124" s="12" t="s">
        <v>148</v>
      </c>
      <c r="C124" s="13">
        <v>1</v>
      </c>
      <c r="E124" s="77" t="s">
        <v>217</v>
      </c>
      <c r="F124" s="23" t="s">
        <v>142</v>
      </c>
      <c r="G124" s="26">
        <v>42</v>
      </c>
      <c r="H124" s="33">
        <v>312</v>
      </c>
      <c r="I124" s="14">
        <f>H124*G124</f>
        <v>13104</v>
      </c>
    </row>
    <row r="125" spans="1:9" x14ac:dyDescent="0.3">
      <c r="F125" s="25"/>
    </row>
    <row r="126" spans="1:9" x14ac:dyDescent="0.3">
      <c r="F126" s="24" t="s">
        <v>6</v>
      </c>
      <c r="G126" s="16"/>
      <c r="H126" s="17"/>
      <c r="I126" s="18">
        <f>SUM(I124)</f>
        <v>13104</v>
      </c>
    </row>
    <row r="127" spans="1:9" x14ac:dyDescent="0.3">
      <c r="F127" s="25"/>
      <c r="G127" s="19"/>
      <c r="H127" s="20"/>
      <c r="I127" s="19"/>
    </row>
    <row r="128" spans="1:9" x14ac:dyDescent="0.3">
      <c r="F128" s="25"/>
      <c r="G128" s="32" t="s">
        <v>0</v>
      </c>
      <c r="H128" s="32" t="s">
        <v>1</v>
      </c>
      <c r="I128" s="32" t="s">
        <v>2</v>
      </c>
    </row>
    <row r="129" spans="1:9" x14ac:dyDescent="0.3">
      <c r="F129" s="4"/>
      <c r="H129" s="10"/>
    </row>
    <row r="130" spans="1:9" x14ac:dyDescent="0.3">
      <c r="D130" s="1" t="s">
        <v>3</v>
      </c>
      <c r="E130" s="2" t="s">
        <v>4</v>
      </c>
      <c r="F130" s="1" t="s">
        <v>130</v>
      </c>
      <c r="H130" s="10"/>
    </row>
    <row r="131" spans="1:9" x14ac:dyDescent="0.3">
      <c r="D131" s="1" t="s">
        <v>5</v>
      </c>
      <c r="E131" s="2" t="s">
        <v>185</v>
      </c>
      <c r="F131" s="1" t="s">
        <v>14</v>
      </c>
      <c r="H131" s="10"/>
    </row>
    <row r="132" spans="1:9" x14ac:dyDescent="0.3">
      <c r="D132" s="1"/>
      <c r="E132" s="2"/>
      <c r="F132" s="1"/>
    </row>
    <row r="133" spans="1:9" ht="21.6" x14ac:dyDescent="0.3">
      <c r="A133" s="12" t="s">
        <v>187</v>
      </c>
      <c r="B133" s="12" t="s">
        <v>185</v>
      </c>
      <c r="C133" s="13">
        <v>1</v>
      </c>
      <c r="D133" s="11"/>
      <c r="E133" s="12" t="s">
        <v>15</v>
      </c>
      <c r="F133" s="22" t="s">
        <v>16</v>
      </c>
      <c r="G133" s="26" t="e">
        <f>#REF!</f>
        <v>#REF!</v>
      </c>
      <c r="H133" s="27">
        <v>1</v>
      </c>
      <c r="I133" s="14" t="e">
        <f>G133*H133</f>
        <v>#REF!</v>
      </c>
    </row>
    <row r="134" spans="1:9" x14ac:dyDescent="0.3">
      <c r="F134" s="4"/>
    </row>
    <row r="135" spans="1:9" x14ac:dyDescent="0.3">
      <c r="F135" s="15" t="s">
        <v>6</v>
      </c>
      <c r="G135" s="16"/>
      <c r="H135" s="16"/>
      <c r="I135" s="18" t="e">
        <f>SUM(I133:I134)</f>
        <v>#REF!</v>
      </c>
    </row>
    <row r="136" spans="1:9" x14ac:dyDescent="0.3">
      <c r="F136" s="42"/>
      <c r="G136" s="19"/>
      <c r="H136" s="19"/>
      <c r="I136" s="19"/>
    </row>
    <row r="137" spans="1:9" x14ac:dyDescent="0.3">
      <c r="A137" s="72"/>
      <c r="B137" s="72"/>
      <c r="C137" s="72"/>
      <c r="D137" s="72"/>
      <c r="E137" s="72"/>
      <c r="F137" s="72"/>
      <c r="G137" s="73" t="s">
        <v>0</v>
      </c>
      <c r="H137" s="73" t="s">
        <v>1</v>
      </c>
      <c r="I137" s="73" t="s">
        <v>2</v>
      </c>
    </row>
    <row r="138" spans="1:9" x14ac:dyDescent="0.3">
      <c r="A138" s="72"/>
      <c r="B138" s="72"/>
      <c r="C138" s="72"/>
      <c r="D138" s="1" t="s">
        <v>3</v>
      </c>
      <c r="E138" s="2" t="s">
        <v>4</v>
      </c>
      <c r="F138" s="1" t="s">
        <v>130</v>
      </c>
      <c r="G138" s="72"/>
      <c r="H138" s="72"/>
      <c r="I138" s="72"/>
    </row>
    <row r="139" spans="1:9" x14ac:dyDescent="0.3">
      <c r="A139" s="72"/>
      <c r="B139" s="72"/>
      <c r="C139" s="72"/>
      <c r="D139" s="1" t="s">
        <v>5</v>
      </c>
      <c r="E139" s="2" t="s">
        <v>215</v>
      </c>
      <c r="F139" s="1" t="s">
        <v>204</v>
      </c>
      <c r="G139" s="72"/>
      <c r="H139" s="72"/>
      <c r="I139" s="72"/>
    </row>
    <row r="140" spans="1:9" x14ac:dyDescent="0.3">
      <c r="A140" s="72"/>
      <c r="B140" s="72"/>
      <c r="C140" s="72"/>
      <c r="D140" s="72"/>
      <c r="E140" s="72"/>
      <c r="F140" s="72"/>
      <c r="G140" s="72"/>
      <c r="H140" s="72"/>
      <c r="I140" s="72"/>
    </row>
    <row r="141" spans="1:9" ht="24.75" customHeight="1" x14ac:dyDescent="0.3">
      <c r="A141" s="12" t="s">
        <v>23</v>
      </c>
      <c r="B141" s="77" t="s">
        <v>215</v>
      </c>
      <c r="C141" s="13">
        <v>1</v>
      </c>
      <c r="E141" s="12" t="s">
        <v>17</v>
      </c>
      <c r="F141" s="23" t="s">
        <v>180</v>
      </c>
      <c r="G141" s="26">
        <v>78.94</v>
      </c>
      <c r="H141" s="33">
        <v>1</v>
      </c>
      <c r="I141" s="14">
        <f t="shared" ref="I141:I146" si="6">G141*H141</f>
        <v>78.94</v>
      </c>
    </row>
    <row r="142" spans="1:9" ht="30.6" x14ac:dyDescent="0.3">
      <c r="A142" s="76" t="s">
        <v>205</v>
      </c>
      <c r="B142" s="77" t="s">
        <v>215</v>
      </c>
      <c r="C142" s="13">
        <v>2</v>
      </c>
      <c r="D142" s="77"/>
      <c r="E142" s="77" t="s">
        <v>17</v>
      </c>
      <c r="F142" s="76" t="s">
        <v>206</v>
      </c>
      <c r="G142" s="26">
        <v>503.44</v>
      </c>
      <c r="H142" s="33">
        <v>1</v>
      </c>
      <c r="I142" s="14">
        <f t="shared" si="6"/>
        <v>503.44</v>
      </c>
    </row>
    <row r="143" spans="1:9" ht="20.399999999999999" x14ac:dyDescent="0.3">
      <c r="A143" s="76" t="s">
        <v>207</v>
      </c>
      <c r="B143" s="77" t="s">
        <v>215</v>
      </c>
      <c r="C143" s="13">
        <v>3</v>
      </c>
      <c r="D143" s="77"/>
      <c r="E143" s="77" t="s">
        <v>17</v>
      </c>
      <c r="F143" s="76" t="s">
        <v>208</v>
      </c>
      <c r="G143" s="26">
        <v>630</v>
      </c>
      <c r="H143" s="33">
        <v>1</v>
      </c>
      <c r="I143" s="14">
        <f t="shared" si="6"/>
        <v>630</v>
      </c>
    </row>
    <row r="144" spans="1:9" ht="20.399999999999999" x14ac:dyDescent="0.3">
      <c r="A144" s="76" t="s">
        <v>209</v>
      </c>
      <c r="B144" s="77" t="s">
        <v>215</v>
      </c>
      <c r="C144" s="13">
        <v>4</v>
      </c>
      <c r="D144" s="77"/>
      <c r="E144" s="77" t="s">
        <v>17</v>
      </c>
      <c r="F144" s="76" t="s">
        <v>210</v>
      </c>
      <c r="G144" s="26">
        <v>630</v>
      </c>
      <c r="H144" s="33">
        <v>1</v>
      </c>
      <c r="I144" s="14">
        <f t="shared" si="6"/>
        <v>630</v>
      </c>
    </row>
    <row r="145" spans="1:9" ht="20.399999999999999" x14ac:dyDescent="0.3">
      <c r="A145" s="76" t="s">
        <v>211</v>
      </c>
      <c r="B145" s="77" t="s">
        <v>215</v>
      </c>
      <c r="C145" s="13">
        <v>5</v>
      </c>
      <c r="D145" s="77"/>
      <c r="E145" s="77" t="s">
        <v>17</v>
      </c>
      <c r="F145" s="76" t="s">
        <v>212</v>
      </c>
      <c r="G145" s="26">
        <v>630</v>
      </c>
      <c r="H145" s="33">
        <v>1</v>
      </c>
      <c r="I145" s="14">
        <f t="shared" si="6"/>
        <v>630</v>
      </c>
    </row>
    <row r="146" spans="1:9" ht="40.799999999999997" x14ac:dyDescent="0.3">
      <c r="A146" s="76" t="s">
        <v>214</v>
      </c>
      <c r="B146" s="77" t="s">
        <v>215</v>
      </c>
      <c r="C146" s="13">
        <v>6</v>
      </c>
      <c r="D146" s="74"/>
      <c r="E146" s="77" t="s">
        <v>17</v>
      </c>
      <c r="F146" s="76" t="s">
        <v>213</v>
      </c>
      <c r="G146" s="26">
        <v>488.03</v>
      </c>
      <c r="H146" s="33">
        <v>1</v>
      </c>
      <c r="I146" s="14">
        <f t="shared" si="6"/>
        <v>488.03</v>
      </c>
    </row>
    <row r="147" spans="1:9" x14ac:dyDescent="0.3">
      <c r="A147" s="75"/>
      <c r="B147" s="74"/>
      <c r="C147" s="72"/>
      <c r="D147" s="74"/>
      <c r="E147" s="74"/>
      <c r="F147" s="75"/>
      <c r="G147" s="75"/>
      <c r="H147" s="75"/>
      <c r="I147" s="75"/>
    </row>
    <row r="148" spans="1:9" x14ac:dyDescent="0.3">
      <c r="A148" s="75"/>
      <c r="B148" s="72"/>
      <c r="C148" s="72"/>
      <c r="D148" s="74"/>
      <c r="E148" s="74"/>
      <c r="F148" s="15" t="s">
        <v>6</v>
      </c>
      <c r="G148" s="78"/>
      <c r="H148" s="78"/>
      <c r="I148" s="18">
        <f>SUM(I141:I147)</f>
        <v>2960.41</v>
      </c>
    </row>
    <row r="149" spans="1:9" x14ac:dyDescent="0.3">
      <c r="F149" s="42"/>
      <c r="G149" s="19"/>
      <c r="H149" s="19"/>
      <c r="I149" s="19"/>
    </row>
    <row r="150" spans="1:9" ht="15.75" customHeight="1" x14ac:dyDescent="0.3">
      <c r="F150" s="25"/>
    </row>
    <row r="151" spans="1:9" x14ac:dyDescent="0.3">
      <c r="D151" s="44" t="s">
        <v>5</v>
      </c>
      <c r="E151" s="53" t="s">
        <v>4</v>
      </c>
      <c r="F151" s="45" t="s">
        <v>131</v>
      </c>
      <c r="G151" s="51"/>
      <c r="H151" s="54"/>
      <c r="I151" s="55">
        <f>I40</f>
        <v>44329.62</v>
      </c>
    </row>
    <row r="152" spans="1:9" x14ac:dyDescent="0.3">
      <c r="D152" s="46" t="s">
        <v>5</v>
      </c>
      <c r="E152" s="56" t="s">
        <v>160</v>
      </c>
      <c r="F152" s="42" t="s">
        <v>129</v>
      </c>
      <c r="G152" s="49"/>
      <c r="H152" s="57"/>
      <c r="I152" s="58">
        <f>I79</f>
        <v>57297.18</v>
      </c>
    </row>
    <row r="153" spans="1:9" x14ac:dyDescent="0.3">
      <c r="D153" s="46" t="s">
        <v>5</v>
      </c>
      <c r="E153" s="56" t="s">
        <v>159</v>
      </c>
      <c r="F153" s="42" t="s">
        <v>147</v>
      </c>
      <c r="G153" s="49"/>
      <c r="H153" s="57"/>
      <c r="I153" s="58">
        <f>I98</f>
        <v>23615.64</v>
      </c>
    </row>
    <row r="154" spans="1:9" x14ac:dyDescent="0.3">
      <c r="D154" s="46" t="s">
        <v>5</v>
      </c>
      <c r="E154" s="56" t="s">
        <v>161</v>
      </c>
      <c r="F154" s="42" t="s">
        <v>184</v>
      </c>
      <c r="G154" s="49"/>
      <c r="H154" s="57"/>
      <c r="I154" s="58">
        <f>I117</f>
        <v>2600.7399999999998</v>
      </c>
    </row>
    <row r="155" spans="1:9" x14ac:dyDescent="0.3">
      <c r="D155" s="46" t="s">
        <v>5</v>
      </c>
      <c r="E155" s="56" t="s">
        <v>162</v>
      </c>
      <c r="F155" s="42" t="s">
        <v>144</v>
      </c>
      <c r="G155" s="49"/>
      <c r="H155" s="57"/>
      <c r="I155" s="58">
        <f>I126</f>
        <v>13104</v>
      </c>
    </row>
    <row r="156" spans="1:9" x14ac:dyDescent="0.3">
      <c r="D156" s="46" t="s">
        <v>5</v>
      </c>
      <c r="E156" s="56" t="s">
        <v>186</v>
      </c>
      <c r="F156" s="42" t="s">
        <v>14</v>
      </c>
      <c r="G156" s="49"/>
      <c r="H156" s="57"/>
      <c r="I156" s="58" t="e">
        <f>I135</f>
        <v>#REF!</v>
      </c>
    </row>
    <row r="157" spans="1:9" x14ac:dyDescent="0.3">
      <c r="D157" s="47" t="s">
        <v>5</v>
      </c>
      <c r="E157" s="59" t="s">
        <v>216</v>
      </c>
      <c r="F157" s="48" t="s">
        <v>204</v>
      </c>
      <c r="G157" s="52"/>
      <c r="H157" s="60"/>
      <c r="I157" s="61">
        <f>I148</f>
        <v>2960.41</v>
      </c>
    </row>
    <row r="158" spans="1:9" x14ac:dyDescent="0.3">
      <c r="D158" s="1"/>
      <c r="E158" s="62"/>
      <c r="F158" s="1"/>
      <c r="H158" s="57"/>
      <c r="I158" s="63"/>
    </row>
    <row r="159" spans="1:9" x14ac:dyDescent="0.3">
      <c r="D159" s="1"/>
      <c r="E159" s="12"/>
      <c r="F159" s="64" t="s">
        <v>6</v>
      </c>
      <c r="G159" s="50"/>
      <c r="H159" s="65"/>
      <c r="I159" s="66" t="e">
        <f>SUM(I151:I157)</f>
        <v>#REF!</v>
      </c>
    </row>
    <row r="160" spans="1:9" x14ac:dyDescent="0.3">
      <c r="D160" s="1"/>
      <c r="E160" s="12"/>
      <c r="F160" s="67"/>
      <c r="G160" s="63"/>
      <c r="H160" s="57"/>
      <c r="I160" s="68"/>
    </row>
    <row r="161" spans="4:9" x14ac:dyDescent="0.3">
      <c r="D161" s="4" t="s">
        <v>8</v>
      </c>
      <c r="E161" s="12"/>
      <c r="I161" s="9" t="e">
        <f>I159</f>
        <v>#REF!</v>
      </c>
    </row>
    <row r="162" spans="4:9" x14ac:dyDescent="0.3">
      <c r="D162" s="3" t="s">
        <v>13</v>
      </c>
      <c r="E162" s="12"/>
      <c r="G162" s="5"/>
      <c r="H162" s="5"/>
      <c r="I162" s="6" t="e">
        <f>(I161*13)/100</f>
        <v>#REF!</v>
      </c>
    </row>
    <row r="163" spans="4:9" x14ac:dyDescent="0.3">
      <c r="D163" s="3" t="s">
        <v>9</v>
      </c>
      <c r="E163" s="12"/>
      <c r="G163" s="5"/>
      <c r="H163" s="5"/>
      <c r="I163" s="6" t="e">
        <f>(I161*6)/100</f>
        <v>#REF!</v>
      </c>
    </row>
    <row r="164" spans="4:9" x14ac:dyDescent="0.3">
      <c r="D164" s="7" t="s">
        <v>11</v>
      </c>
      <c r="E164" s="12"/>
      <c r="I164" s="9" t="e">
        <f>SUM(I161:I163)</f>
        <v>#REF!</v>
      </c>
    </row>
    <row r="165" spans="4:9" x14ac:dyDescent="0.3">
      <c r="D165" s="3" t="s">
        <v>10</v>
      </c>
      <c r="E165" s="12"/>
      <c r="I165" s="6" t="e">
        <f>(I164*21)/100</f>
        <v>#REF!</v>
      </c>
    </row>
    <row r="166" spans="4:9" x14ac:dyDescent="0.3">
      <c r="E166" s="12"/>
      <c r="I166" s="8"/>
    </row>
    <row r="167" spans="4:9" x14ac:dyDescent="0.3">
      <c r="D167" s="69" t="s">
        <v>12</v>
      </c>
      <c r="E167" s="70"/>
      <c r="F167" s="70"/>
      <c r="G167" s="70"/>
      <c r="H167" s="70"/>
      <c r="I167" s="71" t="e">
        <f>I164+I165</f>
        <v>#REF!</v>
      </c>
    </row>
  </sheetData>
  <mergeCells count="1">
    <mergeCell ref="A1:I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Pressupost DEF</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Pascual del P  Alvaro MANTENIMENTS</dc:creator>
  <cp:lastModifiedBy>Administrador</cp:lastModifiedBy>
  <cp:lastPrinted>2023-02-10T07:22:51Z</cp:lastPrinted>
  <dcterms:created xsi:type="dcterms:W3CDTF">2019-07-17T10:20:55Z</dcterms:created>
  <dcterms:modified xsi:type="dcterms:W3CDTF">2026-09-24T06:14:56Z</dcterms:modified>
</cp:coreProperties>
</file>