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J:\Juridic\0 DADES\WORD\VIMUSA\CONTRACTACIONS PUBLIQUES\0 NOVA LCSP 9-2017\LICITACIONS 2023\LICITACIÓ OBRES CANVI D'ÚS LOCALS BALAGUER\"/>
    </mc:Choice>
  </mc:AlternateContent>
  <bookViews>
    <workbookView xWindow="0" yWindow="0" windowWidth="19200" windowHeight="11595"/>
  </bookViews>
  <sheets>
    <sheet name="Hoja1" sheetId="1" r:id="rId1"/>
  </sheets>
  <definedNames>
    <definedName name="_xlnm.Print_Area" localSheetId="0">Hoja1!$A$3:$G$405</definedName>
    <definedName name="_xlnm.Print_Titles" localSheetId="0">Hoja1!$7:$7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76" i="1" l="1"/>
  <c r="G292" i="1" l="1"/>
  <c r="G277" i="1"/>
  <c r="G136" i="1" l="1"/>
  <c r="G77" i="1" l="1"/>
  <c r="G161" i="1" l="1"/>
  <c r="G142" i="1" l="1"/>
  <c r="G229" i="1" l="1"/>
  <c r="G304" i="1"/>
  <c r="G336" i="1" l="1"/>
  <c r="G339" i="1"/>
  <c r="G330" i="1" l="1"/>
  <c r="G333" i="1"/>
  <c r="G158" i="1" l="1"/>
  <c r="G98" i="1"/>
  <c r="G274" i="1" l="1"/>
  <c r="G280" i="1"/>
  <c r="G262" i="1"/>
  <c r="G256" i="1"/>
  <c r="G289" i="1"/>
  <c r="G259" i="1"/>
  <c r="G295" i="1"/>
  <c r="G356" i="1"/>
  <c r="G283" i="1"/>
  <c r="G307" i="1"/>
  <c r="G265" i="1"/>
  <c r="G286" i="1"/>
  <c r="G311" i="1"/>
  <c r="G342" i="1"/>
  <c r="G360" i="1"/>
  <c r="G349" i="1"/>
  <c r="G352" i="1" s="1"/>
  <c r="G95" i="1"/>
  <c r="G324" i="1"/>
  <c r="G327" i="1"/>
  <c r="G321" i="1"/>
  <c r="G315" i="1" l="1"/>
  <c r="G395" i="1" s="1"/>
  <c r="G363" i="1"/>
  <c r="G398" i="1" s="1"/>
  <c r="G298" i="1"/>
  <c r="G394" i="1" s="1"/>
  <c r="G253" i="1"/>
  <c r="G244" i="1"/>
  <c r="G220" i="1"/>
  <c r="G223" i="1"/>
  <c r="G226" i="1"/>
  <c r="G247" i="1"/>
  <c r="G139" i="1"/>
  <c r="G241" i="1"/>
  <c r="G238" i="1"/>
  <c r="G250" i="1"/>
  <c r="G345" i="1"/>
  <c r="G396" i="1" s="1"/>
  <c r="G347" i="1"/>
  <c r="G397" i="1"/>
  <c r="G300" i="1" l="1"/>
  <c r="G270" i="1"/>
  <c r="G232" i="1"/>
  <c r="G392" i="1" s="1"/>
  <c r="G354" i="1"/>
  <c r="G268" i="1"/>
  <c r="G393" i="1" s="1"/>
  <c r="G317" i="1"/>
  <c r="G218" i="1" l="1"/>
  <c r="G234" i="1"/>
  <c r="G213" i="1"/>
  <c r="G201" i="1"/>
  <c r="G195" i="1"/>
  <c r="G198" i="1"/>
  <c r="G210" i="1" l="1"/>
  <c r="G216" i="1" s="1"/>
  <c r="G206" i="1" s="1"/>
  <c r="G391" i="1" l="1"/>
  <c r="G186" i="1"/>
  <c r="G183" i="1"/>
  <c r="G168" i="1"/>
  <c r="G189" i="1"/>
  <c r="G171" i="1"/>
  <c r="G192" i="1"/>
  <c r="G179" i="1" l="1"/>
  <c r="G389" i="1" s="1"/>
  <c r="G155" i="1"/>
  <c r="G149" i="1"/>
  <c r="G152" i="1"/>
  <c r="G204" i="1"/>
  <c r="G181" i="1" s="1"/>
  <c r="G166" i="1" l="1"/>
  <c r="G164" i="1"/>
  <c r="G147" i="1" s="1"/>
  <c r="G390" i="1"/>
  <c r="G388" i="1" l="1"/>
  <c r="G55" i="1" l="1"/>
  <c r="G61" i="1"/>
  <c r="G58" i="1"/>
  <c r="G105" i="1"/>
  <c r="G117" i="1"/>
  <c r="G92" i="1"/>
  <c r="G39" i="1"/>
  <c r="G52" i="1"/>
  <c r="G86" i="1"/>
  <c r="G68" i="1"/>
  <c r="G133" i="1"/>
  <c r="G114" i="1" l="1"/>
  <c r="G130" i="1"/>
  <c r="G83" i="1"/>
  <c r="G71" i="1"/>
  <c r="G124" i="1"/>
  <c r="G108" i="1"/>
  <c r="G74" i="1"/>
  <c r="G127" i="1"/>
  <c r="G49" i="1"/>
  <c r="G64" i="1" s="1"/>
  <c r="G384" i="1" s="1"/>
  <c r="G89" i="1"/>
  <c r="G80" i="1"/>
  <c r="G111" i="1"/>
  <c r="G145" i="1" l="1"/>
  <c r="G387" i="1" s="1"/>
  <c r="G101" i="1"/>
  <c r="G66" i="1" s="1"/>
  <c r="G120" i="1"/>
  <c r="G386" i="1" s="1"/>
  <c r="G47" i="1"/>
  <c r="G122" i="1" l="1"/>
  <c r="G385" i="1"/>
  <c r="G103" i="1"/>
  <c r="G11" i="1" l="1"/>
  <c r="G33" i="1" l="1"/>
  <c r="G36" i="1" l="1"/>
  <c r="G42" i="1"/>
  <c r="G23" i="1"/>
  <c r="G45" i="1" l="1"/>
  <c r="G383" i="1" s="1"/>
  <c r="D29" i="1"/>
  <c r="G31" i="1" l="1"/>
  <c r="G26" i="1"/>
  <c r="G14" i="1" l="1"/>
  <c r="G17" i="1"/>
  <c r="G20" i="1"/>
  <c r="G29" i="1" l="1"/>
  <c r="G382" i="1" s="1"/>
  <c r="G367" i="1"/>
  <c r="G370" i="1" s="1"/>
  <c r="G399" i="1" s="1"/>
  <c r="G400" i="1" l="1"/>
  <c r="G404" i="1" s="1"/>
  <c r="G9" i="1"/>
  <c r="G365" i="1"/>
  <c r="G405" i="1" l="1"/>
  <c r="G406" i="1"/>
  <c r="G372" i="1"/>
  <c r="G407" i="1" l="1"/>
</calcChain>
</file>

<file path=xl/sharedStrings.xml><?xml version="1.0" encoding="utf-8"?>
<sst xmlns="http://schemas.openxmlformats.org/spreadsheetml/2006/main" count="602" uniqueCount="281">
  <si>
    <t>Cap</t>
  </si>
  <si>
    <t>Partida</t>
  </si>
  <si>
    <t>Ut</t>
  </si>
  <si>
    <t>Descripció Partida</t>
  </si>
  <si>
    <t>CanPres</t>
  </si>
  <si>
    <t>TOTAL</t>
  </si>
  <si>
    <t>01</t>
  </si>
  <si>
    <t/>
  </si>
  <si>
    <t>Actuacions prèvies i enderrocs</t>
  </si>
  <si>
    <t>02</t>
  </si>
  <si>
    <t>03</t>
  </si>
  <si>
    <t>M²</t>
  </si>
  <si>
    <t>04</t>
  </si>
  <si>
    <t>05</t>
  </si>
  <si>
    <t>06</t>
  </si>
  <si>
    <t>PA</t>
  </si>
  <si>
    <t>07</t>
  </si>
  <si>
    <t>M3</t>
  </si>
  <si>
    <t>PREU UNITARI</t>
  </si>
  <si>
    <t>CANVI D’ÚS A LA PLANTA BAIXA D’EDIFICI PLURIFAMILIAR DE DOS HABITATGES A DOS LOCALS SENSE ÚS ESPECÍFIC AL CARRER BALAGUER 52 baixos de Sabadell</t>
  </si>
  <si>
    <t>Enderroc divisòria ceràmica gruix variable amb mitjans manuals,</t>
  </si>
  <si>
    <t>ARRENCADA DE LA SOLERA EXISTENT</t>
  </si>
  <si>
    <t>DESMUNTATGE APARELLS SANITARIS</t>
  </si>
  <si>
    <t>ut</t>
  </si>
  <si>
    <t>Neteja del local i desmuntatge d'instal·lacions existents</t>
  </si>
  <si>
    <t>Sanejat de parets enguixades deixades acabades per pintar</t>
  </si>
  <si>
    <t>Regularització i sanejat de parets existent deixades acabades per enrajolar</t>
  </si>
  <si>
    <t>Moviment de terres</t>
  </si>
  <si>
    <t>M2</t>
  </si>
  <si>
    <t>TOTAL CAPÍTOL 2 Moviment de terres</t>
  </si>
  <si>
    <t>Excavació de zona de vestíbul</t>
  </si>
  <si>
    <t xml:space="preserve">Enderroc divisòria ceràmica de gruix variable i tot tipus de revestiment i acabat amb mitjans manuals, realitzant tall amb radial a les unions amb altres envans que no s'hagin d'enderrocar. Inclou arrencada de portes de fusta interior. Càrrega de runa al contenidor i transport a l'abocador amb cànon i fiança prèvia. </t>
  </si>
  <si>
    <t xml:space="preserve">Retirada i neteja de tot el materials del local existents i desmuntatge de les restes de cablejat elèctric i de tubs d'aigua empotrats a tancaments ceràmics. Càrrega de runa al contenidor i transport a l'abocador amb cànon i fiança prèvia. </t>
  </si>
  <si>
    <t>Desmuntar i enderrocar paviment i solera de PB i rebaix de terres, format per paviment de rajola ceràmica solera de formigó tou, i excavació de terres per a rebaix de terreny per deixar preparat el sól per rebre la nova solera, amb mitjans mecànics i , o  manuals; càrrega de runa manual o mecanica al contenidor  i transport a l'abocador amb cànon i fiança prèvia. Inclou àmbit del pati al desembarc de l'escala.</t>
  </si>
  <si>
    <t>PRESSUPOST</t>
  </si>
  <si>
    <t>Excavació i reblert de rases per a passos d'instal·lacions (previsió per desviació de tub per zona de vestíbul)</t>
  </si>
  <si>
    <t>Excavació de rases per a pas d'instal·lacions amb mitjans mecànics o manuals deixant les terres a la bora. Reblert de rases d'instal·lacions amb una capa de 20 cm de sorra. Reblert i piconatge de terres per a rasa, amb les terres de la propia excavació en togades de 25 cm amb una compactació del 95% del PM</t>
  </si>
  <si>
    <t>Rases a terreny per a passos d'instal·lacions</t>
  </si>
  <si>
    <t>Ml</t>
  </si>
  <si>
    <t>Sanejament</t>
  </si>
  <si>
    <t>08</t>
  </si>
  <si>
    <t>Col·lector soterrat de PVC de Ø  160mm. de pressió</t>
  </si>
  <si>
    <t>Col·lector soterrat de PVC de Ø  125mm. de pressió</t>
  </si>
  <si>
    <t xml:space="preserve">Col·lector soterrat de PVC de Ø 125mm., junta elàstica amb anella elastomérica, de pressió nominal 4 atm, segons norma UNE 53.112. Col·locat sobre llit de formigó de 12 cm de gruix, anellat i massissat fins a mig tub amb formigó HM-25. Inclou la Y de connexió amb tub de diàmetre superior i totes les peces especials necessàries per recorregut segons normativa. </t>
  </si>
  <si>
    <t xml:space="preserve">Col·lector soterrat de PVC de Ø 160mm., junta elàstica amb anella elastomérica, de pressió nominal 4 atm, segons norma UNE 53.112. Col·locat sobre llit de formigó de 12 cm de gruix, anellat i massissat fins a mig tub amb formigó HM-25. Inclou connexió amb col·lector existent amb tall i peça especial en Y i totes les peces especials necessàries per recorregut segons normativa. </t>
  </si>
  <si>
    <t>Recollida individual dels aparells de bany fins a col·lector</t>
  </si>
  <si>
    <t>Col·lector soterrat de PVC de Ø  110mm. de pressió</t>
  </si>
  <si>
    <t xml:space="preserve">Col·lector soterrat de PVC de Ø 110mm., junta elàstica amb anella elastomérica, de pressió nominal 4 atm, segons norma UNE 53.112. Col·locat sobre llit de formigó de 12 cm de gruix, anellat i massissat fins a mig tub amb formigó HM-25. Inclou la Y de connexió amb tub de diàmetre superior i totes les peces especials necessàries per recorregut segons normativa. </t>
  </si>
  <si>
    <t xml:space="preserve">Recollida de petita xarxa d'evacuació de banys complert fins a col·lector des de sifó de l'aparell, totalment acabat, amb tubs de PVC, sèrie B, cada aparell es conectarà individualment. Inclos peces especials, totalment instal.lat, segellat i provat. </t>
  </si>
  <si>
    <t>4</t>
  </si>
  <si>
    <t>Ram de paleta</t>
  </si>
  <si>
    <t>Formació de graons amb pedra natural</t>
  </si>
  <si>
    <t>Formació de paviment amb pedra natural</t>
  </si>
  <si>
    <t>Obertura de nous forats a parets de càrrega</t>
  </si>
  <si>
    <t>Obertura de nou forat a façana</t>
  </si>
  <si>
    <t>Obertura de nou forat a façana per nou accés al local. Retirada prèvia de finestra, ampit i reixa existent. Tall amb radial de tot el perímetre a enderrocar amb especial cura la zona de SATE exterior.  Inclòs la carrega de runa al contenidor i el transport a l'abocador amb cànon i fiança prèvia segons estudi de gestió residus.</t>
  </si>
  <si>
    <t>Regularització de paraments d'enrajolats ja repicats de banys, safareigs i cuines de la superficie amb guix o morter per a rebre el nou revestiment. Si és necessari, repicat d'arrebossats o enguixat en mal estat fins deixar els paraments preparats per rebre el nou arrebossat. Tornar arrebossar amb morter mixt 1:0.5:4 acabat remolinat. En cas d'esquerdes que travessin l'obra ceràmica del tancament es procedirà a la col·locació de grapes i malla. Inclòs bastides i mitjans auxiliars. Càrrega de runa al contenidor i transport a l'abocador amb cànon.  Inclòs pp d'enderroc d'algun tram amb rajola.</t>
  </si>
  <si>
    <t>Formació de mur de bloc de formigó vist de 20 cm de gruix</t>
  </si>
  <si>
    <t>Formació de paret de gero de 14 cm de gruix</t>
  </si>
  <si>
    <t>Formació de paret de gero per a revestir de 15 cm de gruix amb maons gero de 29x14x9 agafats amb morter de CP mixt 1:1:7. Executada sobre fonament corregut de 30x30cm de gruix o ampliació de la nova solera amb sobrexcavació necessària per fonament. Unió amb parets existents amb encaix en filades alternatives. Inclou enguixat final a dues cares amb arestes preparat per pintar.</t>
  </si>
  <si>
    <t>Formació d'envans ceràmics</t>
  </si>
  <si>
    <t>Formació d'envans ceràmic de fàbrica de maó buit doble de gran format 70x50x7 encadellades unides amb pasta de guix segons indicacions fabricant tipus tabiceram. Inclou l'acabat enguixat a una de les cares.</t>
  </si>
  <si>
    <t>Formació de paviment amb pedra natural de granit gris perla acabat tosquejat de mides de peça 40x60 cm i 2 cm de gruix, Peces especials als marxapeus d'accés als locals de 15x90cm d'amplada i el marxapeu exterior de 60x100cm d'amplada de l'accés del carrer. Inclou sòcols de 5cm d'alçada amb cantell vist polit. Agafat amb morter de ciment portland.</t>
  </si>
  <si>
    <t>6</t>
  </si>
  <si>
    <t>Revestiments</t>
  </si>
  <si>
    <t>Subministrament i col·locació d'enrajolats de 20x20</t>
  </si>
  <si>
    <t>Cel ras cartró guix 13mm,fix,entram.ocult,barra roscada</t>
  </si>
  <si>
    <t>TOTAL CAPÍTOL 6 Revestiments</t>
  </si>
  <si>
    <t>Paviments</t>
  </si>
  <si>
    <t>Subministrament i col·locació de sòcol de resines amb pols de marbre</t>
  </si>
  <si>
    <t>Subministrament i col·locació de sòcol de resines i pols de marbre de color blanc, de 7 cm d'alçària i 7 mm de gruix fixat amb morter de ciment cola específic pels diferents paraments. Inclosa p.p. de talls, inglets i rejuntats.</t>
  </si>
  <si>
    <t xml:space="preserve">CATIFA DE PVC TIPUS 3M 8100 </t>
  </si>
  <si>
    <t>5</t>
  </si>
  <si>
    <t>Paviment de terratzo</t>
  </si>
  <si>
    <t>TOTAL CAPÍTOL 5 Paviments</t>
  </si>
  <si>
    <t>Aplacat i arrambador de pedra natural</t>
  </si>
  <si>
    <t>Trasdossat Envà mitgera entre habitatge</t>
  </si>
  <si>
    <t>Cel ras cartró guix 13mm,fix,entram.ocult,barra roscada hidròfug</t>
  </si>
  <si>
    <t>Serralleria</t>
  </si>
  <si>
    <t>09</t>
  </si>
  <si>
    <t xml:space="preserve">Ut </t>
  </si>
  <si>
    <t>10</t>
  </si>
  <si>
    <t>11</t>
  </si>
  <si>
    <t>12</t>
  </si>
  <si>
    <t>13</t>
  </si>
  <si>
    <t>14</t>
  </si>
  <si>
    <t>15</t>
  </si>
  <si>
    <t>16</t>
  </si>
  <si>
    <t>17</t>
  </si>
  <si>
    <t>18</t>
  </si>
  <si>
    <t>Conjunt de porta d'accés general</t>
  </si>
  <si>
    <t>Passamà  i barana interior</t>
  </si>
  <si>
    <t>7</t>
  </si>
  <si>
    <t>TOTAL CAPÍTOL 7 Serralleria</t>
  </si>
  <si>
    <t>Portam i fusteria interior</t>
  </si>
  <si>
    <t>Porta batent d'entrada de 45 mm de gruix tipus In-02</t>
  </si>
  <si>
    <t>TOTAL CAPÍTOL 8 Portam i fusteria interior</t>
  </si>
  <si>
    <t>Subministrament i col·locació de lavabo de porcellana vitrificada</t>
  </si>
  <si>
    <t xml:space="preserve">Inodor de porcellana vitrificada de sortida vertical, amb motxilla </t>
  </si>
  <si>
    <t>Inodor de porcellana vitrificada de sortida vertical, amb cisterna de motxilla amb descàrrega de doble polsador,  de color blanc, col·locat sobre el paviment  i connectat a la xarxa d'evacuació, inclou seient i tapa de resines i mecanismes d'alimentació i descàrrega . Marca ROCA Model Victòria.</t>
  </si>
  <si>
    <t xml:space="preserve">Aixeta mescladora de lavabo </t>
  </si>
  <si>
    <t>Subministrament i instal.lacio d'aixeta per jardi</t>
  </si>
  <si>
    <t>Subministrament i instal·lació d'aixeta de bola, de llautó cromat amb sortida roscada per a fixar mànega de reg.</t>
  </si>
  <si>
    <t>Sanitaris, aixetes i accessoris de bany</t>
  </si>
  <si>
    <t>Subministrament i instal.lacio de barra abatible per a inodor</t>
  </si>
  <si>
    <t>Subministrament i instal·lació de penjador per a tovalloles de lavabo d'anella  de metall cromat Ø200 mm. Ref. 816711001 , fixat mecànicament model twin de ROCA.</t>
  </si>
  <si>
    <t>Subministrament i instal.lacio de tovalloler</t>
  </si>
  <si>
    <t xml:space="preserve">Subministrament i col·locació de barra de recolzament abatible de gir vertical NOFER d'acer inox satinat AISI 304, per a lateral vàter, amb pota de recolzament al terra i porta-rotllos, de 800 mm de longitud, 750 mm d'alçària i Ø32 mm. Ref.: 15206.S. Fixat mecànimanent i inclou reforços necessaris a paret per suportar barra. </t>
  </si>
  <si>
    <t>Subministrament i instal.lacio de mirall</t>
  </si>
  <si>
    <t>Subministrament i col·locació de mirall de 8 mm de gruix de dimensions 0,90x1,00 m, col·locat sobre parament enrajolat,  amb 4 grapes de suport graduables d'acer inoxidable per mirall. Inclòs el bisellat perimetral.</t>
  </si>
  <si>
    <t>Instal·lacions de fontaneria</t>
  </si>
  <si>
    <t xml:space="preserve">Derivació individual d'aigua amb tub de polietilè reticulat </t>
  </si>
  <si>
    <t xml:space="preserve">Instal.lacio interior completa de fontaneria d'aigua freda i calenta </t>
  </si>
  <si>
    <t>TOTAL CAPÍTOL  10 Instal·lacions de fontaneria</t>
  </si>
  <si>
    <t>Instal·lacions de telecomunicacions</t>
  </si>
  <si>
    <t>Porter electrònic</t>
  </si>
  <si>
    <t>Connexió amb la ICT de l'edifici</t>
  </si>
  <si>
    <t>Subministrament i instal·lació de la instal·lació necessària per fer arribar la instal·lació comuna de telecomunicacions des del RITI de l'escala comunitària fins a PAU del local. Inclou la RTV terrenals i satèl·lits, servei telefònic, línia de fibra òptica i derivacions a sostre de planta baixa des del RITI de 3Ø25 per local. Tot circulant per zones comuns. Tot segons normativa. Inclou ajudes de paleteria necessàries.</t>
  </si>
  <si>
    <t>Instal·lacions de tèrmiques</t>
  </si>
  <si>
    <t>Bomba calor partida multisplit 4x1. Unitat exterior Pot. 8.3/9.0 kW. 2 unitats interior split paret. Pot. 4.2/5.4 kW.</t>
  </si>
  <si>
    <t>Bomba de calor partida d'expansió directa amb condensació per aire de tipus mural, unitat exterior amb ventilador axials, multisplit 4x1, Potencia tèrmica fred/calor: 8,3/9,0 kW. Alimentació monofàsica de 230 V. Fluid frigorífic R32
2 unitats interiors tipu "split" amb ventilador centrífug, comandament a distància i termòstat. Potencia unitària tèrmica fred/calor: 4,2/5,4 kW
Completament instal·lada i en funcionament. Inclou els suports recomanats pel fabricant.
Marca i model: MITSUBISHI MXZ-4F83VF + 2 x MSZ-AP42VGK o equivalent.</t>
  </si>
  <si>
    <t>Bomba calor partida multisplit 2x1. Unitat exterior Pot. 5.3/6.4 kW. 2 unitats interior split paret. Pot. 2.5/3.2 kW.</t>
  </si>
  <si>
    <t>Bomba de calor partida d'expansió directa amb condensació per aire de tipus mural, unitat exterior amb ventilador axials, multisplit 2x1, Potencia tèrmica fred/calor: 5,3/6,4 kW. Alimentació monofàsica de 230 V. Fluid frigorífic R32
2 unitats interiors tipu "split" amb ventilador centrífug, comandament a distància i termòstat. Potencia unitària tèrmica fred/calor: 2,5/3,2 kW
Completament instal·lada i en funcionament. Inclou els suports recomanats pel fabricant.
Marca i model: MITSUBISHI MXZ-2F53VF + 2 x MSZ-AP25VGK o equivalent.</t>
  </si>
  <si>
    <t>Bomba calor partida 1x1. Unitat exterior Pot. 5.0/5.8 kW. 1 unitat interior split paret. Pot. 5.0/5.8 kW.</t>
  </si>
  <si>
    <t>Bomba de calor partida d'expansió directa amb condensació per aire de tipus mural, unitat exterior amb ventilador axials, Potencia tèrmica fred/calor: 5,0/5.8 kW. Alimentació monofàsica de 230 V. Fluid frigorífic R32
1 unitat interior tipu "split" amb ventilador centrífug, comandament a distància i termòstat. Potencia unitària tèrmica fred/calor: 5,0/5.8 kW
Completament instal·lada i en funcionament. Inclou els suports recomanats pel fabricant.
Marca i model: MITSUBISHI MSZ-AP50VGK o equivalent.</t>
  </si>
  <si>
    <t>Tub de coure R220 (recuit) 1/4 ´´ de diàmetre nominal i de gruix 0,8 mm, segons norma UNE-EN 12735-1</t>
  </si>
  <si>
    <t xml:space="preserve">Tub de coure R220 (recuit) 1/4 ´´ de diàmetre nominal i de gruix 0,8 mm, segons norma UNE-EN 12735-1, soldat per capil·laritat amb soldadura forta (T&gt;450ºC) amb grau de dificultat mitjà i col·locat superficialment
Criteri d'amidament: m de llargària instal·lada, amidada segons les especificacions de la DT, entre els eixos dels elements o dels punts per connectar.
Aquest criteri inclou les pèrdues de material com a conseqüència dels retalls.
</t>
  </si>
  <si>
    <t>Tub de coure R220 (recuit) 3/8 ´´ de diàmetre nominal i de gruix 0,8 mm, segons norma UNE-EN 12735-1</t>
  </si>
  <si>
    <t xml:space="preserve">Tub de coure R220 (recuit) 3/8 ´´ de diàmetre nominal i de gruix 0,8 mm, segons norma UNE-EN 12735-1, soldat per capil·laritat amb soldadura forta (T&gt;450ºC) amb grau de dificultat mitjà i col·locat superficialment
Criteri d'amidament: m de llargària instal·lada, amidada segons les especificacions de la DT, entre els eixos dels elements o dels punts per connectar.
Aquest criteri inclou les pèrdues de material com a conseqüència dels retalls.
</t>
  </si>
  <si>
    <t xml:space="preserve">Aïllament tèrmic d'escuma elastomèrica per a canonades que transporten fluids a temperatura entre -50°C i 105°C, per a tub de diàmetre exterior 6 mm, de 9 mm de gruix, amb un factor de resistència a la difusió del vapor d'aigua &gt;= 7000, col·locat superficialment amb grau de dificultat baix
Criteri d'amidament: m de llargària instal·lada, amidada segons les especificacions de la DT, entre els eixos dels elements o dels punts per connectar.
Aquest criteri inclou les pèrdues de material com a conseqüència dels retalls.
</t>
  </si>
  <si>
    <t xml:space="preserve">Aïllament tèrmic d'escuma elastomèrica per a canonades que transporten fluids a temperatura entre -50°C i 105°C, per a tub de diàmetre exterior 12 mm, de 9 mm de gruix, amb un factor de resistència a la difusió del vapor d'aigua &gt;= 7000, col·locat superficialment amb grau de dificultat baix
Criteri d'amidament: m de llargària instal·lada, amidada segons les especificacions de la DT, entre els eixos dels elements o dels punts per connectar.
Aquest criteri inclou les pèrdues de material com a conseqüència dels retalls.
</t>
  </si>
  <si>
    <t>Desguassos per a unitats climatizador i fan coil conduït a baixant</t>
  </si>
  <si>
    <t>Desguassos per a unitats climatizador a base de tub de PP rígid, sifó, accessoris i conduït a baixant més pròxim. Completament instal·lat.</t>
  </si>
  <si>
    <t>Alimentacio electrica a BCA+SPLIT, incloent conductor de coure s/une RZ1 0,6/1kv sota tub de p</t>
  </si>
  <si>
    <t>Alimentacio electrica a BCA+SPLIT, incloent conductor de coure s/une RZ1 0,6/1kv sota tub de pvc flexible/rigid classe m1 (une 23-727-90) de proteccio 7 o 9, des de caixa de derivacio aillant ip.55 amb tapa cargolada i entrades elastiques o racord roscats i part proporcional de linia des de quadre de zona  amb conductors s/une RZ1 0,6/1 kv, tub de pvc rigid i caixes segons descripcio anterior i/o canal de xapa d'acer galvanitzada per immersió en calent.</t>
  </si>
  <si>
    <t>NOTA: totes les ajudes de paleta i mitjans auxiliars per executar la instal·lació incloses en les partides</t>
  </si>
  <si>
    <t>Escalfador acumulador elèctric de 50 l de capacitat, amb cubeta d'acer esmaltat, per a col·locar en posició vertical, de 750 a 1500 W de potència, col·locat en posició vertical amb fixacions murals i connectat
Completament instal·lat i en funcionament.
Marca i model: JUNKERS/ELACELL EXCELLENCE 4000 o equivalent.</t>
  </si>
  <si>
    <t>Escalf.acumulador elèct.,50l,acer  esmalt., p/col.vert., pot=750-1500W, col.vert.fix.mural+connec.</t>
  </si>
  <si>
    <t>TOTAL CAPÍTOL  12 Instal·lacions tèrmiques</t>
  </si>
  <si>
    <t>Instal·lacions de ventilació i extracció específics</t>
  </si>
  <si>
    <t>Ventil.línia circul.,extr.,mat.xapa acer,D=200mm,monof.,2 veloc.,160W,980m3/h,niv.pr.sonor.=35-40dB(A),munt.</t>
  </si>
  <si>
    <t>Caixa filt.aïllada p.sandvitx Al,730x730x850mm, p/munt.entre conduc./extrems, p/1 filt.595x595 mm,accessibilitat lat.,col.</t>
  </si>
  <si>
    <t>Conducte helicoïdal circular de planxa d'acer galvanitzat de 250 mm de diàmetre (s/UNE-EN 1506), de</t>
  </si>
  <si>
    <t>Conducte helicoïdal circular de planxa d'acer galvanitzat de 300 mm de diàmetre (s/UNE-EN 1506), de</t>
  </si>
  <si>
    <t>Reixeta impuls/retorn RET-01 / IMP-01 orientables,400x75mm,20mm corba 45°,en el mateix sentit,</t>
  </si>
  <si>
    <t>TOTAL CAPÍTOL  13 Instal·lacions de ventilació i extracció específics</t>
  </si>
  <si>
    <t>Instal·lacions elèctriques</t>
  </si>
  <si>
    <t>Instal·lacions d'enllumenat</t>
  </si>
  <si>
    <t>Plafó encastat. ON/OFF. Pot. 32w. 3607lm. IP40. Dim. 600x600. Blanc. L80B10 / 70000H</t>
  </si>
  <si>
    <t>Llumenera aplic superficie. ON/OFF. Pot. 10.6w. 665lm. 3000K. IP65. Dim. dia 165x295. Negre. L80B10 / 50000H</t>
  </si>
  <si>
    <t>Llum emerg.led,no permanent,IP4X,classe II,180lúmens,auton&lt; 1h, ,forma circular,diàmtre 40mmm,policarbon.,preu alt, col.encastat</t>
  </si>
  <si>
    <t>Llum emergència encastada
NO Permanent
Autonomia: 1 hora
Potència: -w
Flux lumínic: 180lm
Vida útil: -
Temperatura de color: -K
Làmpada: integrada
IP20
Dimensions: 
Color: Blanc
Marca /  Model / Referència: A DEFINIR PER DF</t>
  </si>
  <si>
    <t>TOTAL CAPÍTOL  15 Instal·lacions d'enllumenat</t>
  </si>
  <si>
    <t>Instal·lacions contraincendis</t>
  </si>
  <si>
    <t>Extintor manual de pols seca polivalent</t>
  </si>
  <si>
    <t>Retolació i cartelleria d'evacuació</t>
  </si>
  <si>
    <t xml:space="preserve">Subministrament i col.locació de plaques de senyalització interior per a indicació de mesures de salvament i vies d'evacuació, amb pintura fotoluminiscent segons normes une i din, fixades mecànicament. Tot segons plànols, plec de condicions i normativa vigent </t>
  </si>
  <si>
    <t>Subministrament i col·locació d'extintor manual de pols seca polivalent, de càrrega 6 kg, amb pressió incorporada, penjat superficialment. Inclou accessoris, rètol d'indicació segons normativa i tot el necessari per a una correcta instal.lació.</t>
  </si>
  <si>
    <t>TOTAL CAPÍTOL  17 Instal·lacions contraincendis</t>
  </si>
  <si>
    <t>Pintura sobre enguixat</t>
  </si>
  <si>
    <t>Pintat de parament vertical, horitzontal i inclinat de guix, amb pintura plàstica amb acabat llis, amb una capa 
segelladora i dues d'acabat. Inclòs preparació prèvia de superficies antigues, massillat i fregat amb paper de vidre.</t>
  </si>
  <si>
    <t>TOTAL CAPÍTOL 4 Ram de paleta</t>
  </si>
  <si>
    <t>Seguretat i salut</t>
  </si>
  <si>
    <t xml:space="preserve">Seguretat i Salut s/ pressupost de l'Estudi de Seguretat i Salut </t>
  </si>
  <si>
    <t>TOTAL CAPÍTOL  21 Seguretat i Salut</t>
  </si>
  <si>
    <t xml:space="preserve">RESUM PRESSUPOST </t>
  </si>
  <si>
    <t>Nº</t>
  </si>
  <si>
    <t>CAPÍTOL</t>
  </si>
  <si>
    <t>IMPORT</t>
  </si>
  <si>
    <t>TOTAL PRESSUPOST SENSE IVA</t>
  </si>
  <si>
    <t>TOTAL CAPÍTOL 9 Sanitaris, aixetes i accessoris de bany</t>
  </si>
  <si>
    <t>Partida alçada d'abonament de la seguretat i salut, en base a l'estudi de seguretat i salut. inclou totes les mesures de seguretat previstes segons l'estudi bàsic de seguretat i salut (equip de protecció individual, mesures de protecció col.lectives, tancament obra...) així com l'el.laboració de pla de seguretat i salut.</t>
  </si>
  <si>
    <t>Instal·lacions tèrmiques</t>
  </si>
  <si>
    <t>Instal·lació d'enllumenat</t>
  </si>
  <si>
    <t>TOTAL CAPÍTOL 3 Sanejament</t>
  </si>
  <si>
    <t>Reblert del terreny amb sauló</t>
  </si>
  <si>
    <t>Col·lector soterrat de PVC de Ø 160mm. de pressió  (previsió per desviació de tub per zona de vestíbul)</t>
  </si>
  <si>
    <t>Previsió de recalçat de fonament i mur de contensió</t>
  </si>
  <si>
    <t>Passamà i barana interior</t>
  </si>
  <si>
    <t>ML</t>
  </si>
  <si>
    <t xml:space="preserve">Aïllament de conductes de sanejament </t>
  </si>
  <si>
    <t>Reixa per ventilació de 280x280mm</t>
  </si>
  <si>
    <t>Subministrament i col·locació de reixa quadrada de 280x280mm fixa per ventilació formada per un emmarcat amb angular de 50x50x5mm unides amb inglet i platines a 45º de 50x5mm, amb orelles a cada costat per poder encastar a paret. Tot soldat a taller i posteriorment galvanitzat en calent. Inclou pintura amb dues mans d'imprimació epoxídica per galvanitzat i dues mans de pintura color escollir per DF. Inclou l'ajuda de paleta de fer el forat de ventilació i fixar la reixa embeguda en el SATE i segellat perimetral amb masilla de poliuretà.</t>
  </si>
  <si>
    <t xml:space="preserve">TOTAL PRESSUPOST </t>
  </si>
  <si>
    <t>TOTAL CAPÍTOL  14 Instal·lacions elèctriques</t>
  </si>
  <si>
    <t>Instal·lació elèctrica local 1 + serveis comuns</t>
  </si>
  <si>
    <t>El treball es realitzarà d'acord amb el projecte tècnic específic, les prescripcions que estableix el reglament electrotècnic per baixa tensió i les instruccions complementàries, així com la resta de normatives d'obligat compliment i les normes de la companyia subministradora. Es considera acabada aquesta partida quan s'entreguin a la propietat els permisos, butlletins i autoritzacions necessàries del servei d'indústria i energia de la generalitat de Catalunya i altres organismes oficials. El cost d'aquests tràmits queden inclosos en la partida. S'utilitzaran materials i aparells homologats de qualitat, model i tipus que apareguin detallats en els plànols i memòria del projecte o a triar per la direcció facultativa en el transcurs de l'obra. El nombre de mecanismes, serà l'indicat en els plànols de projecte. Tots tindran presa de terra, obligatòria segons normativa. S'inclou la realització de previsions de forats en sostres per als passos d'instal·lacions que siguin necessaris. Tota la instal·lació estarà completament acabada i en funcionament, segons projecte i reglamentació vigent.</t>
  </si>
  <si>
    <t>Instal·lació elèctrica local 2</t>
  </si>
  <si>
    <t xml:space="preserve">Lluminària esfèrica penjada del sostre de Ø400mm </t>
  </si>
  <si>
    <t xml:space="preserve">Lluminària esfèrica penjada del sostre de Ø200mm </t>
  </si>
  <si>
    <t>Lluminària lineal encastada en el cel ras</t>
  </si>
  <si>
    <t>Downlight encastat. ON/OFF. Pot. 13.4w. 1392lm. 3000K. IP55. Dim.dia 2000x75. Blanc. L80B10 / 50000H</t>
  </si>
  <si>
    <t>Subministrament i instal·lació de lluminària esfèrica penjada del sostre de Ø400mm fabricada en metall satinat i vidre mate. Làmpedes E27 LED. Protecció IP20.Amb floró d'entrega a sostre</t>
  </si>
  <si>
    <t>Subministrament i instal·lació de lluminària esfèrica penjada del sostre de Ø200mm fabricada en metall satinat i vidre mate. Làmpedes E27 LED. Protecció IP20.Amb floró d'entrega a sostre</t>
  </si>
  <si>
    <t>Subministrament i instal·lació de lluminària lineal tipus led (atomic. Beghelli) encastada en el cel ras</t>
  </si>
  <si>
    <t xml:space="preserve">Instal·lació elèctrica de local 2 format pels següents elements:: - Caixa per a quadre de distribució, QUADRE GENERAL DE BAIXA TENSIÓ, amb armari metàl·lic, amb porta plena, de dimensions totals 750X575x149 mm (hxlxp), color RAL7035, IP43-IK08, resistència al foc segons norma CEI 60695-2-1 750oC/5s, inclosos tots els elements i proteccions que apareixen a l'esquema unifilar, i deixant una reserva mínima per a futures ampliacions del 20%,  amb embarrats, bornes, petit material d'instal·lació i tots els circuits rotulats. Referencia projecte: QG-LOCAL 2. -Línies d'enllumenat i força de secció amb alimentació de la il·luminació, il·luminació d'emergència, un endolls, alimentació de termo ACS, telecos, ventilació i clima. S'inclouen les línies de distribució amb conductor segons definició del projecte elèctric específic. Els mecanismes seran de la marca schneider serie New Unica color blanc, i a més a més, parts proporcionals en accessoris, caixes de derivacions, tub corrugat de PVC, regletes, mecanismes, mà d'obra i accessoris. </t>
  </si>
  <si>
    <t xml:space="preserve">Instal·lació elèctrica de local 1 i serveis comuns format pels següents elements: - Caixa per a quadre de distribució, QUADRE GENERAL DE BAIXA TENSIÓ, amb armari metàl·lic, amb porta plena, de dimensions totals 900x575x149 mm (hxlxp), color RAL7035, IP43-IK08, resistència al foc segons norma CEI 60695-2-1 750oC/5s, inclosos tots els elements i proteccions que apareixen a l'esquema unifilar, i deixant una reserva mínima per a futures ampliacions del 20%,  amb embarrats, bornes, petit material d'instal·lació i tots els circuits rotulats.Referencia projecte: QG-LOCAL 1. -Línies d'enllumenat i força de secció segons projecte tècnic amb alimentació de la il·luminació, il·luminació d'emergència, un endolls, alimentació de termo ACS, telecos, elevador, ventilació i clima. S'inclouen les línies de distribució amb conductor segons definició del projecte elèctric específic. Els mecanismes seran de la marca schneider serie New Unica color blanc, i a més a més, parts proporcionals en accessoris, caixes de derivacions, tub corrugat de PVC, regletes, mecanismes, mà d'obra i accessoris. </t>
  </si>
  <si>
    <t>Derivació individual de local</t>
  </si>
  <si>
    <t>Subministrament i instal·lacions de derivació individual de local  amb cable multipolar 3G16 mm2, XLPE 0.6/1 kV RZ1-K(AS), no propagador del incendi i amb emissió de fums i opacitat reduïda, muntat en tub
encastat, amb un aïllament de tensió assignada de 0.6/1kV. Passada per zones comuns amb registres necessaris per poder passar la línia segons normativa vigent.</t>
  </si>
  <si>
    <t>Instal·lació interior de telecomunicacions de local 1</t>
  </si>
  <si>
    <t>Instal·lació interior de telecomunicacions de local 2</t>
  </si>
  <si>
    <t>Aplic rodó per exteriors idèntic a la resta d'habitatges</t>
  </si>
  <si>
    <t>Subministrament i instal·lació de telecomunicacions segons plànols, amb armari per PAU de 600x500x80 mm i tapa de plàstic o metàl·lica de fàcil obertura i reixa de ventilació, 2 preses elèctriques a interior. Línies de distribució des de PAU fins a bases RJ45 amb cable UTP d'aïllament classe E categoria 6 dins de tub corrugat segons distribució a plànols. Línies de distribució des de PAU fins a i presa de televisió terrestre i satèl·lit amb cable per RTV i tub corrugat. Línies de  distribució des de PAU fins a presa de fibra òptica acabada amb adaptador SC/APC a punt cèntric del local. Previsió de presa caixetí cec amb tub corrugat amb passacable fins a PAU. Tot segons normativa de telecomunicacions. Inclou les ajudes de paleteria necessàries.</t>
  </si>
  <si>
    <t>Formació de solera de llosa inclinada d'escala</t>
  </si>
  <si>
    <t xml:space="preserve">Formació de solera per a llosa inclinada d'escala amb taulell ceràmic encadellat recolzat en parets laterals i xapa de formigó de 10 cm de gruix Ha-25-B/20/IIa armada amb mallazo150x150/6mm, tancament lateral amb maó ceràmic perforat tipus gero. Inclosa la formació de graonat previ, encofrats i tot el necesari per deixar-la acabada. </t>
  </si>
  <si>
    <t>Instal·lacions de plataforma elevadora</t>
  </si>
  <si>
    <t>Instal·lació de plataforma elevadora</t>
  </si>
  <si>
    <t>Plataforma elevadora</t>
  </si>
  <si>
    <t>TOTAL CAPÍTOL  16 Instal·lació de plataforma elevadora</t>
  </si>
  <si>
    <t>Protecció al foc EI-120 de perfil d'hacer HEB-120</t>
  </si>
  <si>
    <t>TOTAL CAPÍTOL 11 Instal·lacions de telecomunicacions</t>
  </si>
  <si>
    <t>ml</t>
  </si>
  <si>
    <t>Tapeta de pvc per perímetre finestres i balconeres existent</t>
  </si>
  <si>
    <t xml:space="preserve">Desmuntatge i portada a abocador de sanitaris, banyeres, inodors, lavabos,… Inclou bancades i tabiques ceràmiques perimetrals, desconnexió d'instal·lacions. Càrrega de runa al contenidor i transport a l'abocador amb cànon i fiança prèvia. </t>
  </si>
  <si>
    <t>m2</t>
  </si>
  <si>
    <t>Sanejament de guixos o enguixat si falta de paraments verticals amb l'arrencada de paper pintat en parets, restes de cola, enrajolats, allisat de parets amb gotele o acabat texturat amb masilla especial, repicat d'esquerdes i zones bufades o afectades per a la humitat i les esquerdes es tractaran amb malla Sika Armatex 44, posterior enguixat deixant els paraments preparats per pintar. Inclou reomplerta de regates per instal·lacions amb morter i acabat amb enguixat final amb malla embeguda per evitar fisures. Si és necessari, repicat d'arrebossats o enguixat en mal estat fins deixar els paraments preparats per rebre el nou enguixat deixant-lo preparat per pintar. En cas d'esquerdes que travessin l'obra ceràmica del tancament es procedirà a la col·locació de grapes i malla. Inclòs bastides i mitjans auxiliars. Inclou retirada de portes de fusta interior i arestats perimetrals de guix per rebre nova porta o per deixar el cantell de paret enguixat. Inclòs la carrega de runa al contenidor i el transport a l'abocador amb cànon i fiança prèvia segons estudi de gestió residus.</t>
  </si>
  <si>
    <t xml:space="preserve">Excavació per buidat de vestíbul amb mitjans mecànics o manuals inclou, càrrega a camió o contenidor, transport a abocador i costos abocador autoritzat amb documentació justificativa, fiança prèvia per llicència d'obra. </t>
  </si>
  <si>
    <t>Obertura de nous forats a paret de càrrega amb formació de llinda de parets consistent en: l'apuntalament previ a l'enderroc amb doble puntal als dos costats de la paret i biguetes provisionals separades cada 30 cm, taulons per repartir càrregues i posterior tapat dels forats per les biguetes provisionals, repicat d'orelles uns 15 cm pel recolzament de la nova jàssera que actuarà de llinda. Formació de dau de recolzament del perfil metàl·lic. Col·locació de perfil IPN 140. Retacat superior del perfil metàl·lic amb morter sense retracció i paret de gero si cal. Enderroc de la paret de gero amb tall de radial previ a la zona a enderrocar. Inclou el parxejat posterior amb material ceràmic al perímetre a la lliga metàl·lica, arrebossat i enguixat d'acabat final. Amplada de l'obertura de llum lliure 1 m i una alçada de 2,5 m d'alçada, definició de dimensions concretes segons plànols. Inclòs la carrega de runa al contenidor i el transport a l'abocador amb cànon i fiança prèvia segons estudi de gestió residus. Inclou tot l'apuntalament, bastides i mitjans auxiliars necessaris.</t>
  </si>
  <si>
    <t>Formació de nou fonament per mur de bloc</t>
  </si>
  <si>
    <t>m3</t>
  </si>
  <si>
    <t xml:space="preserve">Formació de fonament per mur de bloc de sabata correguda de 45 cm de fons per 45 cm d'alçada amb formigó HA25/B/20/IIa i un armat corregut en forma de 4Ø16 i un cèrcol de 1e∅8c/30 cm d'acer corrugat  B 500 S. Inclou formigó de neteja de 10 cm de gruix.  Connexions horitzontals amb fonaments existent amb armadura d'acer Ø16 cada 20 cm. </t>
  </si>
  <si>
    <t>Formació de mur amb blocs de formigó 40x20x30cm massissat interiorment amb formigó, de 20 cm de gruix, agafats amb morter de CP i airejant (M-40b) armadura vertical de connexió amb fonament Ø16 cada 20 cm de mur, pilastres de 4Ø16 cada 60 cm i armadura horitzontal continua tipus MURFOR d'acer galvanitzat de 5 mm de gruix  cada  filada. Connexions horitzontals amb parets de càrrega existent amb armadura d'acer Ø16 cada 20 cm. Cèrcol superior embegut a la solera de formigó amb armat 4Ø16 i estreps e8 cada 20. Inclou al intradós del mur tractament impermeable amb morter tipus Ardex 8+9. Inclou col·locació sobre de tela asfàltica correguda a la part superior del mur bloc previ a la solera. Inclou la sobreexcavació, reblert i piconatge de terres per execució, amb les terres de la propia excavació en togades de 25 cm amb una compactació del 95% del PM.</t>
  </si>
  <si>
    <t xml:space="preserve">Realització de solera en PB, mitjançant subbase de 15 </t>
  </si>
  <si>
    <t xml:space="preserve">Realització de solera en PB, mitjançant subbase de 15 cm de gruix de granulat  de grandària entre 50 a 70mm de pedra granítica, amb estesa i piconatge del material, làmina separadora impermeabilitzant de feltre de polietilè amb un pes  de 184gr/m², i base de formigó HA-25 de 15 cm de gruix de consistència tova i TMA 20mm, abocat amb transport interior amb estesa i vibratge manual, amb acabat reglejat. Inclòs part proporcional de connectors d'acer corrugat de diàmetre 12 i 40 cm de llargada cada 30 cm, amb resines Hilty Hit HY150, als murs perimetrals, i malla electrosoldada de barres corrugades, 20x20 D.10. Inclou canvi de nivell i tabiques per fossat de l'aparell elevador segons profunditat definida per fabricant elevador. Inclou rebaixat de terres per poder executar tota la caixa de solera a l'acabat previst en projecte, amb càrrega, transport i trasllat de sobrant de terres a abocador autoritzat. </t>
  </si>
  <si>
    <t>Trasdossat autoportant de cara de l’envà per aïllar acústicament la mitgera del local 2 , format per una placa de guix laminat de 15 mm d'espessor tipus Placo Phonique, fixada sobre estructura de perfils de planxa d'acer galvanitzat de 46 mm, fixada al paviment i parets amb cargols d'acer, i muntants cada 40 cm i amb cinta adhesiva tipus fonodan per aïllament als perímetres del trasdossat. (15+46) amb capa d'aïllament amb plaques semirígides de llana de roca de densitat 26 a 35 kg/m3 de 40 mm de gruix i també adherit a la paret existent amb aïllament tipus Acustidan. Tot muntant segons les indicacions dels fabricants.</t>
  </si>
  <si>
    <t>Aïllament de tubs de sanejament existents a local tant col·lectors com baixant de tots els diàmetres amb banda acústica fonoaïllant amb capa de polietilè i amb una làmina asfàltica que redueixi 17dB  tipus Fonodan  fixats mecànicament amb brides.</t>
  </si>
  <si>
    <t>Formació de graons amb pedra natural de granit gris perla acabat tosquejat de 28 cm d'estesa i 3 cm de gruix, per 18,50 cm de davanter i 2 cm de gruix, agafats amb morter de ciment cola, per una llargada de graó aprox. de 140 cm. Inclòs sòcol de 5 cm a petjada i contrapetjada del mateix material. Cantells vistos tallats i polits de taller.</t>
  </si>
  <si>
    <t>Paviment de terratzo llis de gra petit, de 40x40 cm,de la sèrie S900 de Mosaics Planas o similar equivalent, col·locat a truc de maceta amb morter de ciment 1:6, sobre llit de sorra de 3cms de gruix. per a ús interior normal, inclòs replanteig previ, talls, mermes, peces de canvi de paviment, p.p. de marxapeus  i junts amb perfils específics quan sigui necessari. Inclou fonpex perimetral per junta de dilatació, juntes de dilatació necessàries segons fabricant. Inclou borada final de reomplert de juntes, rebaixat, polit i abrillantat.</t>
  </si>
  <si>
    <t>Subministrament i col·locació de pelfut arrissat de vinil de 16 mm de gruix amb base de PVC col·locat sense adherir, fabricada amb filament de vinil de color gris, molt resistent en disposició de bucle (rizo de vinilo), de 16 mm d'alçària total. Inclosa l'estesa de morter de regularització i angular perimetral d'acer inox. per a una superficie de 1x1,40m</t>
  </si>
  <si>
    <t xml:space="preserve">Subministrament i col·locació d'enrajolats en paraments verticals interiors a 2.6m. d'alçaria, com a màxim, amb rajola de valència de 1ª qualitat blanca mate de 20x20, col.locades amb ciment cola amb llana dentada i doble encolada al suport i a la rajola, sobre parament arrebossat, d'altres enguixats i cartró-guix, amb ciment cola especial guix, inclòs p.p de talls, rejuntats, neteja i cantoneras d'alumini anoditzat de secció rectangular en arestes a triar per la DF. </t>
  </si>
  <si>
    <t>Aplacat de pedra natural tipus granet gris perla acabat tosquejat per revestir la paret-barana que confina el salvaescales, executada amb peça de format estandar 60x40x2cm. Agafat amb ganxos i ciment cola amb doble encolada inclou la preparació prèvia del suport amb arrebossat.</t>
  </si>
  <si>
    <t>Cel ras amb plaques de cartró guix de 13 mm de gruix sistema fix amb entramat ocult i suspensió autoanivelladora de barra roscada, i totes les indicacions de suportació definides segons el fabricant. Inclòs tractament de juntes: empastat, col·locació i planxat de cinta, tapat de cinta amb pasta de juntes, empastat de caps de cargols, lijat i repetició del procés fins deixat totalment enllestit per a pintar. Inclou manta d'aïllament acústic de 80 mm tipus llana de roca col.locada adherida al forjat amb tacs de plàstic segons indicacions del fabricant. Alçades variables definides en plànols, inclou la part proporcional de les tabiques verticals per crear desnivells de qualsevol dimensió. Inclou totes les feines necessàries per posterior instal·lació de reixes, lluminàries, registres, i altres instal·lacions.</t>
  </si>
  <si>
    <t>Cel ras cartró guix 13mm,fix,entram.ocult,barra roscada acústic tipus cleaneo Akustik perforada en blocs</t>
  </si>
  <si>
    <t>Cel ras amb plaques de cartró guix hidròfug de 13 mm de gruix sistema fix amb entramat ocult i suspensió autoanivelladora de barra roscada, i totes les indicacions de suportació definides segons el fabricant. Inclòs tractament de juntes: empastat, col·locació i planxat de cinta, tapat de cinta amb pasta de juntes, empastat de caps de cargols, lijat i repetició del procés fins deixat totalment enllestit per a pintar. Inclou manta d'aïllament acústic de 80 mm tipus llana de roca col.locada adherida al forjat amb tacs de plàstic segons indicacions del fabricant. Inclou totes les feines necessàries per posterior instal·lació de reixes, lluminàries, registres, i altres instal·lacions.</t>
  </si>
  <si>
    <t>Cel ras amb plaques de cartró guix acústic continu perforat en blocs tipus cleaneo de Knauff de 13 mm de gruix sistema fix amb entramat ocult i suspensió autoanivelladora de barra roscada, i totes les indicacions de suportació definides segons el fabricant. Inclòs tractament de juntes: empastat, col·locació i planxat de cinta, tapat de cinta amb pasta de juntes, empastat de caps de cargols, lijat i repetició del procés fins  deixat totalment enllestit per a pintar.Inclou manta d'aïllament acústic de 80 mm tipus llana de roca col.locada adherida al forjat amb tacs de plàstic  segons indicacions del fabricant. Inclou totes les feines necessàries per posterior instal·lació de reixes, lluminàries, registres, i altres instal·lacions. Inclou el reomplert amb pasta segons fabricant els forats que en les zones perimetrals no quedin dins d'un bloc tot complet, de tal manera que sempre quedin els blocs de les perforacions completes.</t>
  </si>
  <si>
    <t>Protecció al foc de protecció EI-120 de perfil HEB-120 instal·lat al sostre amb morter projectat amb base de lligants hidràulics, càrregues minerals de perlita i verniculita lleugeres i aditius especials tipus igniplaster de promat, inclou el certificat de garantia, aplicació i assajos de pintura necessaris per justificar legalment la protecció al foc.</t>
  </si>
  <si>
    <t>Subministrament i col·locació de conjunt de porta d'accés a locals conformat per: Marc perimetral tubular de 40x20mm acabat color blanc. Porta d'accés metàl.lica conformada amb perfileria Perfrisa per pintar de color blanc. Amb molla de tancament i pany per clau. Tirador d'acer inoxidable. Vidres laminats 5.5mm. Numeració 52b amb vinil adherit color gris clar. Xapa metàl·lica pintada color gris clar amb integració de Bústies Arregui model Habitat 270x370x110mm alumini gris clar i Interfon Fermax model Skyline, alumini gris clar. Portella comptador existent de xapa metál·lica, repintat de color blanc. Plafonat inferior i superior de xapa metàl·lica per pintar de color blanc amb lletres nom entitats en vinil adherit color gris fosc. Plafonat de xapa metàl·lica a brancals i llinda de la porta. Inclou pintura a base dos capes de imprimació antioxidant de diferents colors (els elements galvanitzats que s'hagin de pintar, se`ls hi farà una neteja previa, i aniran amb una pintura de base epoxídica) i dues capes d'esmalt sintetic, color segons indicacions de la D.F. Inclou topall de porta cilíndric d'acer inoxidable amb anell de goma negre collat al paviment.</t>
  </si>
  <si>
    <t>Subministrament i col·locació de passamà que acompanya l'arrencada de l'accés de l'escala amb perfil cilíndric d'acer inoxidable polit Ø40.2 mm amb entrega a paviment i a divisòria escala elevador mitjançant embellidor inox.</t>
  </si>
  <si>
    <t xml:space="preserve">Subministrament i col·locació de passamà que acompanya accés de l'escala en tota la seva longitud (aprox. 240cm) amb Perfil cilíndric d'acer inox. Ø40.2 mm amb pipetes barra massissa ø8mm acer inox polit. Encastades amb unió química a parament ceràmic. </t>
  </si>
  <si>
    <t>Porta batent de DM de cares llisses de mides 205x82x3'5cm tipus In-01</t>
  </si>
  <si>
    <t>Subministrament i col·locació porta tipus In 02. Porta batent d'entrada a local de 45 mm de gruix reforçada amb fusta, xapada amb D.M. de 6 mm de gruix per cada cara per pintar, de mides 205x82x4,5 cm. Inclòs 4 frontisses amb perns de seguretat. Tirador i maneta tipus Ocariz, model 502/980TP-RZ/1987, color F-1 i pany d'entrada amb 3 o 4 cilindres (norma DIN 18251) ref. 1069-R. i 5 còpies de claus. Espiell de 200º d'acer inoxidable de 50 mm. Inclòs tots el materials per deixar-la totalment acabada.  Inclòs premarc, es folrarà interior i exteriorment amb batents i tapetes noves de DM per pintar. A l'accés es plafonarà porta fins el sostre i s'inclouen les lletres de vinil de l'entitat. Pintat d'elements interiors de fusta a base, d'una capa d'imprimacio i dues capes d'esmalt al poliureta TITANLAK  acabat satinat color a definir per DF. Inclòs massillat i fregat amb paper de vidre. Veure plànol fusteria interior. Inclou topall de porta cilíndric d'acer inoxidable amb anell de goma negre collat al paviment.</t>
  </si>
  <si>
    <t>Subministrament i col·locació de conjunt de premarc, batents i porta batent de DM de cares llisses i estructura interior de cartró de mides 205x82x3'5cm, batents i tapetes de DM per pintar, inclòs 4 frontisses amb perns de seguretat cromats, tirador exterior muntat sobre placa rectangular amb boca-clau incorporat model 976/600 ch d'ocariz d'alumini anoditzat  acabat f1, espiell de 170º, i maneta interior  ocariz resist sobre placa rectangular amb boca-clau incorporat model 1987/600 ch d'alumini anoditzat acabat f1, tot per deixar-la totalment acabada i cargols passants. La porta del bany inclou condemna. Veure plànol fusteria interior. Tot el conjunt anirà acabat pintat esmalt-laca amb rodillo petit fi segons mostra a escollir per la DF, tot per deixar-la totalment acabada. Pintat d'elements interiors de fusta a base, d'una capa d'imprimacio i dues capes d'esmalt al poliureta TITANLAK  acabat satinat de color segons mostra a triar per DF.  Inclòs massillat i fregat amb paper de vidre. Inclou topall de porta cilíndric d'acer inoxidable amb anell de goma negre collat al paviment.</t>
  </si>
  <si>
    <t>Subministrament i col·locació de lavabo de porcellana vitrificada senzill de color blanc, col·locat amb suports murals, connectat a la xarxa; Sifó de botella de PVC cromat, conjunt de vàlvula de desguàs, tap i cadeneta. S'inclou petit material i tot el necessari pel seu correcte funcionament. Marca ROCA Model VICTORIA  mural de 56x40x20 cm</t>
  </si>
  <si>
    <t xml:space="preserve">Aixeta mescladora de lavabo amb  fixació per a cadeneta  Model Victoria de ROCA. Ref.: A5A3125C00 </t>
  </si>
  <si>
    <t>Nota general del capítol: La xarxa de fontaneria interior estarà encastada o suspesa amb tubs de polietilè reticulat amb ànima d'alumini PEX AL PEX. Els muntants verticals i horitzontals es fixaran amb brides a les bases de suport. Tota la canonada a l'interior que no estigui encastada la paret s'aïllarà amb Armaflex de 9 mm d'espessor en AF i amb 19 mm d'espessor en ACS. Les canonades que vagin encastades a la paret s'han d'instal·lar amb tub corrugat flexible de PVC de color blau per l'AF i vermell per l'ACS. El dimensionat dels tubs segons normativa. Els tubs seran perfectament llisos, de secció circular, i perfectament calibrats. Les corbes es realitzaran amb colzes i peces especials. Tota la instal·lació ha de complir la normativa vigent. Inclou la tramitació amb la companyia de la instal·lació segons les seves exigències. La instal·lació quedarà finalitzada segons normativa de la companyia subministradora.</t>
  </si>
  <si>
    <t>Subministrament i instal·lació de derivació individual d'aigua des de bateria de comptadors fins aixeta de tall general a l'interior de cada local, amb tub de polietilè reticulat (multicapa) de Ø 20-32  incloses claus de pas. Tot segons projecte i normativa vigent i indicacions companyia d'aigües. Inclou totes les ajudes de paleta necessàries.</t>
  </si>
  <si>
    <t>Instal.lacio interior completa de fontaneria d'aigua freda i calenta per a un local amb un bany (amb lavabo i inodor) i presa d'aigua freda pel pati. Recorreguts segons planols, amb tub de polietilè reticulat (multicapa),  seccions adequades en funció del cabal necessari i la normativa vigent. Cada local humit tindrà aixetes de tall generals, i d'esquadra per cada punt de consum,  tota l'instal·lació anirà encastada o per cel rasos, i la connexio a cada aparell es farà amb flexo de molla amb clau individual de tall. Inclòs l'aillament tèrmic dels tubs d'ACS amb coquilles elastomèriques i de l'aigua freda quan passi per a cel ras. Tot segons projecte i normativa vigent. Inclou totes les ajudes de paleteria necessàries i legalitzacions.</t>
  </si>
  <si>
    <t>Interfon Fermax model Skyline. Subministrament i instal·lació de porter electrònic amb botonera extrior , amb placa de botons de trucada d'on es derivarà amb cable de 0.25 mm²  750 v, per alimentar un telèfon a cada local que permeti parlar i accionar el pany elèctric, els telèfons s'instal·laran a l'entrada de cada local. Aquesta partida es per alimentar 2 locals. El muntant general serà amb corrugat de 32 mm i les derivacions a locals de 25 mm. Inclou totes les ajudes de paleteria necessàries.</t>
  </si>
  <si>
    <t>Downlight encastat.
Regulació: ON/OFF
Potència: 13.4w
Flux lumínic: 1392lm
Vida útil: L80B10 / 50000H
Temperatura de color: 4000K
Làmpada: integrada
IP55
Dimensions: 
Color: Blanc
Marca /  Model / Referència: A DEFINIR PER DF</t>
  </si>
  <si>
    <t>Plafó enastat 60x60
Regulació: ON/OFF
Potència: 32w
Flux lumínic: 3607lm
Vida útil: L80B10 / 70000H
Temperatura de color: 4000K
Làmpada: integrada
IP40
Dimensions: 600x600
Color: Blanc
Marca /  Model / Referència: A DEFINIR PER DF</t>
  </si>
  <si>
    <t>Llumenera aplic de superficie per exterior.
Regulació: ON/OFF
Potència: 10.6w
Flux lumínic: 665lm
Vida útil: L80B10 / 50000H
Temperatura de color: 4000K
Làmpada: integrada
IP65
Dimensions: 
Color: Blanc
Marca /  Model / Referència: A DEFINIR PER DF</t>
  </si>
  <si>
    <t>Subministrament i instal·lació de plataforma elevadora per desnivell inferior de 3 metres d'alçada de càrrega màxima 300kg. De velocitat nominal 0,1 metre/segon. Motor monofàsic 1,5CV 60Hz. Amb cilindre hidràulic de simple efecte tipus "buzo" (recorregut inferior a 1m) i telescòpic sincronitzat (recorregut d'1 a 1,8metres). Dues parades. Dimensions de base estandar: 1250x950mm. Necessita fosat de 15cm. Disposarà de maniobra premontada a 24V, de pulsació a pressió constant. Renivellació automàtica. Amb sistema de rescat d'emergència en baixada a 12V per tall de fluid elèctric. Dispositiu antiaixafament sota la base. Cònsola amb botonera a cabina a mb clau, pulsador de parada tipus bolet, indicador lluminòs en verd de posta en servei i pulsador de pujada i baixada. Guies ocultes amb xapa per evitar atrapaments. Terra de xapa d'alumini antirelliscades. Plataforma amb proteccions a 1200mm d'alçada, acabades envidriades, amb passamà d'acer inox. Porta de cabina de vidre amb tanca elèctrica. Porta de replà semiautomàtica, de vidre a 1200mm d'alçada, amb pany elèctric i contacte de seguretat. Inclou legalització  i registre a administració segons normativa vigent. Inclou contracte de manteniment durant el 1r any.</t>
  </si>
  <si>
    <t>Conducte helicoïdal circular de planxa d'acer galvanitzat de 150 mm de diàmetre (s/UNE-EN 1506), de gruix 0,5 mm, muntat superficialment</t>
  </si>
  <si>
    <t>Reixeta d'impulsió o retorn, RET-01 / IMP-01, amb una filera d'aletes orientables horitzontals, d'alumini anoditzat platejat, de 400x75 mm, d'aletes separades 20 mm, per a conducte circular, en el mateix sentit i fixada al bastiment, amb regulador de cabal, per anara col·locades a cel ras de cartró guix, inclou els tubs i tots els elements de connexió de la mateixa secció entre conducte i reixeta. 
Criteri d'amidament: Unitat de quantitat instal·lada, mesurada segons les especificacions de la DT.
Amb regulació.
Lacat
Segons fitxes tècniques.
Marca i model MADEL BMC-SD</t>
  </si>
  <si>
    <t>Ventilador en línia per a conducte circular amb cos extraible de material de xapa d'acer per a un diàmetre de 200 mm, motor monofàsic de dos velocitats, IP X4, 160 W de potència absorbida per a un cabal màxim de 980 m3/h, nivell de pressió sonora de 35 a 40 dB(A), muntat en el conducte
Inclou tots els accessoris i punt de connexió elèctrica. Inclou vàlvula antiretorn adaptada al conducte o el motor, per evitar retorn d'olors de l'altra local.
Marca/model: SOLER&amp;PALAU/TD 1000/200 SILENTECOWATT, o similar.
Completament instal·lat i en funcionament.</t>
  </si>
  <si>
    <t>Aïllament tèrmic d'escuma elastomèrica de 9 mm de gruix per a canonades de 12 mm</t>
  </si>
  <si>
    <t>Aïllament tèrmic d'escuma elastomèrica de 9 mm de gruix per a canonades de 6 mm</t>
  </si>
  <si>
    <t>Regulador de tensió monofàsic per a ventilador</t>
  </si>
  <si>
    <t>Regulador de tensió monofàsic, manual, per a sistema de ventilació S&amp;P SILENT ECOWATT, amb posta en marxa, regulació i aturada amb el mateix botó.
Marca/model: SOLER PALAU / REB-1N
Completament instal·lat i en funcionament.</t>
  </si>
  <si>
    <t>Comporta antiretorn per a conducte circular de 250 mm de diàmetre.</t>
  </si>
  <si>
    <t>Comporta antiretorn per a conducte circular de 250 mm de diàmetre.
Marca/model: SOLER&amp;PALAU / CAR-250, o equivalent.
Completament instal·lat i en funcionament.</t>
  </si>
  <si>
    <t>Previsió de repicat de fonament existent i paret de càrrega, recalçat de fonament i formació de mur amb blocs de formigó 40x20x30cm massissat interiorment amb formigó, de 20 cm de gruix, agafats amb morter de CP i airejant (M-40b) armadura vertical de connexió amb fonament Ø16 cada 20 cm de mur, pilastres de 4Ø16 cada 60 cm i armadura horitzontal continua tipus MURFOR d'acer galvanitzat de 5 mm de gruix  cada  filada. Connexions horitzontals amb parets de càrrega existent amb armadura d'acer Ø16 cada 20 cm. Cèrcol superior embegut a la solera de formigó amb armat 4Ø16 i estreps e8 cada 20. Inclou al intradós del mur tractament impermeable amb morter tipus Ardex 8+9. Inclou col·locació sobre de tela asfàltica correguda a la part superior del mur bloc previ a la solera. Formació de nou fonament per mur de bloc de sabata correguda de 45 cm de fons per 45 cm d'alçada amb formigó HA25/B/20/IIa i un armat corregut en forma de 4Ø16 i un cèrcol de 1e∅8c/30 cm d'acer corrugat  B 500 S. Inclou formigó de neteja de 10 cm de gruix.  Connexions horitzontals amb fonaments existent amb formigó HA 25/B/20/IIa i amb armadura d'acer Ø16 cada 20 cm.  Inclou excavació i sobreexcavació, reblert i piconatge de terres per execució de mur i fonaments, amb les terres de la propia excavació en togades de 25 cm amb una compactació del 95% del PM. Inclou amb càrrega, transport i trasllat de sobrant de terres a abocador autoritzat. Aquesta partida només es pagarà en cas que s'executi.</t>
  </si>
  <si>
    <t>Col·lector soterrat de PVC de Ø 160mm., junta elàstica amb anella elastomérica, de pressió nominal 4 atm, segons norma UNE 53.112. Col·locat sobre llit de formigó de 12 cm de gruix, anellat i massissat fins a mig tub amb formigó HM-25. Inclou connexió amb col·lector existent amb tall i peça especial en Y i  totes les peces especials necessàries per recorregut segons normativa  (només es certificarà en cas que s'executi)</t>
  </si>
  <si>
    <t>CANVI D’ÚS A LA PLANTA BAIXA D’EDIFICI PLURIFAMILIAR DE DOS HABITATGES A DOS LOCALS SENSE ÚS ESPECÍFIC 
AL CARRER BALAGUER 52 baixos de Sabadell</t>
  </si>
  <si>
    <t>Excavació de rases per a pas d'instal·lacions amb mitjans mecànics o manuals deixant les terres a la bora.. Reblert de rases d'instal·lacions amb una capa de 20 cm de sorra.Reblert i piconatge de terres per a rasa, amb les terres de la propia excavació en togades de 25 cm amb una compactació del 95% del PM. Inclou sobre excavació per anar més enterrat el col·lector general on es connecti.  (només es certificarà en cas que s'executi)</t>
  </si>
  <si>
    <t>Subministrament i col·locació de tapetes de pvc de perímetre de finestres i balconeres idèntiques a les existents. Tall en inglet a les cantonades fixades segons indicacions fabricant.</t>
  </si>
  <si>
    <t>Llumenera aplic de superficie per exterior.
Regulació: ON/OFF
Potència: 24w
Flux lumínic: 1728lm
Vida útil: L80B10 / 50000H
Temperatura de color: 4000K
Làmpada: integrada
IP54
Dimensions: igual que existent 
Color: Blanc
LED SMD3528
Marca /  Model / Referència: IDÈNTIC A LA LLUMINÀRIA DE LA RESTA DELS HABITATGES DE L'EDIFICI</t>
  </si>
  <si>
    <t>Reblert i compactació del terreny amb 12 cm promig de  sauló estabilitzat amb calç i amb tractament herbicida amb mitjans mecànics. Inclosa compactació previa del terreny al 95%PM. Inclou prèvia d'esbrossada, retirada de vegetació de tot tipus i anivellament. Inclou repicat de restes de formigó i reparació de la façana igual que la resta que quedi vista amb el nou nivell de reblert.</t>
  </si>
  <si>
    <t>Porta corredissa banys</t>
  </si>
  <si>
    <t>Subministre i col·locació de conjunt de porta corredissa formada per 1 fulla, amb guia tipus Klein, fixada i amagada en un tac de fusta, inclòs calaix de fusta per amagar la guia. Porta llisa de dm per pintar,  de mides 900x210x40 mm. Guies tipus klein, tirador d'alumini anoditzat tipus nansa. La porta oberta ha de deixar un pas de 80 lliures.  Tota la ferramenta serà d'alumini color plata. inclòs tots els elements necessaris per al seu correcte funcionament. Tot segons especificacions de plànols.  Inclòs acaba pintat llis amb rodet d'escuma amb  pintura titan-lack amb una mà d'imprimació  i dues d'acabat  de color segons mostres a triar per la d.f.</t>
  </si>
  <si>
    <t xml:space="preserve">DETALL DEL PRESSUPOST DE LICITACIÓ </t>
  </si>
  <si>
    <t>TOTAL PRESSUPOST EXECUCIÒ MATERIAL  (PEM )</t>
  </si>
  <si>
    <r>
      <t xml:space="preserve">BENEFICI INDUSTRIAL  </t>
    </r>
    <r>
      <rPr>
        <b/>
        <sz val="10"/>
        <color rgb="FFFF0000"/>
        <rFont val="Arial"/>
        <family val="2"/>
      </rPr>
      <t>(Definir per l'empresa licitadora)</t>
    </r>
  </si>
  <si>
    <t>TOTAL PRESSUPOST LICITACIÓ  SENSE IVA</t>
  </si>
  <si>
    <r>
      <t xml:space="preserve">DESPESES GENERAL  </t>
    </r>
    <r>
      <rPr>
        <b/>
        <sz val="10"/>
        <color rgb="FFFF0000"/>
        <rFont val="Arial"/>
        <family val="2"/>
      </rPr>
      <t>(Definir per l'empresa licitadora)</t>
    </r>
  </si>
  <si>
    <t>No tocar descripció de partides ni amidaments. Només posar noms de l'empresa, preus a les partides i definir percentatge de D.G i B.I al final del pressupost.</t>
  </si>
  <si>
    <t>NOM EMPRESA</t>
  </si>
  <si>
    <t>Caixa portafiltres aïllada de panell sandvitx d'alumini, de 310x360x490mm, per a muntar entre conductes o als extrems del circuit, amb capacitat per a 2 filtres, amb accessibilitat inferior, col·locada. Inclou vàlvula antiretorn adaptada al conducte o el motor, per evitar retorn d'olors de l'altra local.
Inclou filtres F5+F7.
Marca/model: SOLER&amp;PALAU/FBL-250, o similar.
Completament instal·lat i en funcionament.</t>
  </si>
  <si>
    <t>Conducte helicoïdal circular de planxa d'acer galvanitzat de 150 mm de diàmetre (s/UNE-EN 1506), de gruix 0,5 mm, muntat superficialment
Criteri d'amidament: m de llargària instal·lada, amidada segons les especificacions del projecte, entre els eixos dels elements o dels punts per connectar.
Aquest criteri inclou les pèrdues de material corresponents a retalls.</t>
  </si>
  <si>
    <t>Conducte helicoïdal circular de planxa d'acer galvanitzat de 250 mm de diàmetre (s/UNE-EN 1506), de gruix 0,7 mm, muntat superficialment
Criteri d'amidament: m de llargària instal·lada, amidada segons les especificacions del projecte, entre els eixos dels elements o dels punts per connectar.
Aquest criteri inclou les pèrdues de material corresponents a retalls.</t>
  </si>
  <si>
    <t>Conducte helicoïdal circular de planxa d'acer galvanitzat de 300 mm de diàmetre (s/UNE-EN 1506), de gruix 0,7 mm, muntat superficialment lacat de color blanc. Inclou subjeccions, peces especials per adaptar conducte a façana i barret de remat al final del conducte.
Criteri d'amidament: m de llargària instal·lada, amidada segons les especificacions del projecte, entre els eixos dels elements o dels punts per connectar.
Aquest criteri inclou les pèrdues de material corresponents a retalls.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</si>
</sst>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0_ ;[Red]\-#,##0.00\ "/>
  </numFmts>
  <fonts count="31" x14ac:knownFonts="1">
    <font>
      <sz val="11"/>
      <color theme="1"/>
      <name val="Calibri"/>
      <family val="2"/>
      <scheme val="minor"/>
    </font>
    <font>
      <sz val="11"/>
      <color theme="1"/>
      <name val="Calibri"/>
      <family val="2"/>
      <scheme val="minor"/>
    </font>
    <font>
      <sz val="11"/>
      <color theme="1"/>
      <name val="Arial"/>
      <family val="2"/>
    </font>
    <font>
      <b/>
      <u/>
      <sz val="10"/>
      <name val="Arial"/>
      <family val="2"/>
    </font>
    <font>
      <sz val="10"/>
      <name val="Arial"/>
      <family val="2"/>
    </font>
    <font>
      <sz val="8"/>
      <name val="Arial"/>
      <family val="2"/>
    </font>
    <font>
      <b/>
      <sz val="12"/>
      <color theme="0"/>
      <name val="Arial"/>
      <family val="2"/>
    </font>
    <font>
      <b/>
      <u/>
      <sz val="10"/>
      <color rgb="FFFF0000"/>
      <name val="Arial"/>
      <family val="2"/>
    </font>
    <font>
      <sz val="10"/>
      <color theme="0"/>
      <name val="Arial"/>
      <family val="2"/>
    </font>
    <font>
      <sz val="8"/>
      <color theme="0"/>
      <name val="Arial"/>
      <family val="2"/>
    </font>
    <font>
      <b/>
      <i/>
      <sz val="10"/>
      <name val="Arial"/>
      <family val="2"/>
    </font>
    <font>
      <b/>
      <sz val="8"/>
      <name val="Arial"/>
      <family val="2"/>
    </font>
    <font>
      <b/>
      <sz val="10"/>
      <name val="Arial"/>
      <family val="2"/>
    </font>
    <font>
      <b/>
      <sz val="10"/>
      <color indexed="8"/>
      <name val="Arial"/>
      <family val="2"/>
    </font>
    <font>
      <b/>
      <sz val="8"/>
      <color indexed="8"/>
      <name val="Arial"/>
      <family val="2"/>
    </font>
    <font>
      <sz val="8"/>
      <color indexed="8"/>
      <name val="Arial"/>
      <family val="2"/>
    </font>
    <font>
      <sz val="10"/>
      <color indexed="8"/>
      <name val="Arial"/>
      <family val="2"/>
    </font>
    <font>
      <sz val="11"/>
      <color indexed="8"/>
      <name val="Arial"/>
      <family val="2"/>
    </font>
    <font>
      <sz val="8"/>
      <color rgb="FF000000"/>
      <name val="Arial"/>
      <family val="2"/>
    </font>
    <font>
      <b/>
      <sz val="8"/>
      <color theme="0"/>
      <name val="Arial"/>
      <family val="2"/>
    </font>
    <font>
      <b/>
      <sz val="10"/>
      <color theme="0"/>
      <name val="Arial"/>
      <family val="2"/>
    </font>
    <font>
      <sz val="9"/>
      <name val="Arial"/>
      <family val="2"/>
    </font>
    <font>
      <sz val="9"/>
      <color theme="0"/>
      <name val="Arial"/>
      <family val="2"/>
    </font>
    <font>
      <b/>
      <sz val="10"/>
      <color rgb="FFFF0000"/>
      <name val="Arial"/>
      <family val="2"/>
    </font>
    <font>
      <sz val="11"/>
      <color rgb="FF000000"/>
      <name val="Arial"/>
      <family val="2"/>
    </font>
    <font>
      <b/>
      <sz val="11"/>
      <color rgb="FF000000"/>
      <name val="Arial"/>
      <family val="2"/>
    </font>
    <font>
      <sz val="10"/>
      <color rgb="FF000000"/>
      <name val="Times New Roman"/>
      <family val="1"/>
    </font>
    <font>
      <sz val="11"/>
      <color rgb="FF000000"/>
      <name val="Calibri"/>
      <family val="2"/>
    </font>
    <font>
      <b/>
      <sz val="24"/>
      <color indexed="10"/>
      <name val="Arial"/>
      <family val="2"/>
    </font>
    <font>
      <b/>
      <sz val="11"/>
      <color rgb="FFFF0000"/>
      <name val="Arial"/>
      <family val="2"/>
    </font>
    <font>
      <b/>
      <sz val="12"/>
      <color rgb="FFFF0000"/>
      <name val="Arial"/>
      <family val="2"/>
    </font>
  </fonts>
  <fills count="10">
    <fill>
      <patternFill patternType="none"/>
    </fill>
    <fill>
      <patternFill patternType="gray125"/>
    </fill>
    <fill>
      <patternFill patternType="solid">
        <fgColor theme="1" tint="0.249977111117893"/>
        <bgColor indexed="64"/>
      </patternFill>
    </fill>
    <fill>
      <patternFill patternType="solid">
        <fgColor theme="2" tint="-0.749992370372631"/>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rgb="FFD6DCE4"/>
        <bgColor rgb="FF000000"/>
      </patternFill>
    </fill>
    <fill>
      <patternFill patternType="solid">
        <fgColor rgb="FFACB9CA"/>
        <bgColor rgb="FF000000"/>
      </patternFill>
    </fill>
    <fill>
      <patternFill patternType="solid">
        <fgColor theme="2" tint="-0.499984740745262"/>
        <bgColor indexed="64"/>
      </patternFill>
    </fill>
    <fill>
      <patternFill patternType="solid">
        <fgColor rgb="FFFFFF00"/>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10">
    <xf numFmtId="0" fontId="0" fillId="0" borderId="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26" fillId="0" borderId="0"/>
    <xf numFmtId="0" fontId="27" fillId="0" borderId="0" applyNumberFormat="0" applyBorder="0" applyAlignment="0"/>
    <xf numFmtId="44" fontId="27" fillId="0" borderId="0" applyFont="0" applyFill="0" applyBorder="0" applyAlignment="0" applyProtection="0"/>
    <xf numFmtId="0" fontId="1" fillId="0" borderId="0"/>
    <xf numFmtId="0" fontId="1" fillId="0" borderId="0"/>
    <xf numFmtId="0" fontId="1" fillId="0" borderId="0"/>
  </cellStyleXfs>
  <cellXfs count="127">
    <xf numFmtId="0" fontId="0" fillId="0" borderId="0" xfId="0"/>
    <xf numFmtId="0" fontId="2" fillId="0" borderId="0" xfId="0" applyFont="1"/>
    <xf numFmtId="0" fontId="4" fillId="0" borderId="0" xfId="0" applyFont="1"/>
    <xf numFmtId="0" fontId="2" fillId="0" borderId="0" xfId="0" applyFont="1" applyFill="1"/>
    <xf numFmtId="22" fontId="5" fillId="0" borderId="0" xfId="0" applyNumberFormat="1" applyFont="1"/>
    <xf numFmtId="0" fontId="6" fillId="0" borderId="0" xfId="0" applyFont="1" applyFill="1" applyBorder="1" applyAlignment="1" applyProtection="1">
      <alignment horizontal="center" vertical="center" wrapText="1"/>
      <protection locked="0"/>
    </xf>
    <xf numFmtId="164" fontId="2" fillId="0" borderId="0" xfId="0" applyNumberFormat="1" applyFont="1"/>
    <xf numFmtId="0" fontId="7" fillId="0" borderId="0" xfId="0" applyFont="1"/>
    <xf numFmtId="0" fontId="2" fillId="0" borderId="0" xfId="0" applyFont="1" applyProtection="1">
      <protection locked="0"/>
    </xf>
    <xf numFmtId="0" fontId="8" fillId="2" borderId="0" xfId="0" applyFont="1" applyFill="1"/>
    <xf numFmtId="22" fontId="9" fillId="2" borderId="0" xfId="0" applyNumberFormat="1" applyFont="1" applyFill="1"/>
    <xf numFmtId="49" fontId="10" fillId="0" borderId="0" xfId="0" applyNumberFormat="1" applyFont="1" applyAlignment="1">
      <alignment vertical="top"/>
    </xf>
    <xf numFmtId="49" fontId="10" fillId="0" borderId="0" xfId="0" applyNumberFormat="1" applyFont="1" applyAlignment="1">
      <alignment vertical="top" wrapText="1"/>
    </xf>
    <xf numFmtId="164" fontId="10" fillId="0" borderId="0" xfId="0" applyNumberFormat="1" applyFont="1" applyAlignment="1">
      <alignment horizontal="right" vertical="top"/>
    </xf>
    <xf numFmtId="164" fontId="10" fillId="0" borderId="0" xfId="0" applyNumberFormat="1" applyFont="1" applyAlignment="1" applyProtection="1">
      <alignment horizontal="right" vertical="top"/>
      <protection locked="0"/>
    </xf>
    <xf numFmtId="49" fontId="9" fillId="2" borderId="1" xfId="0" applyNumberFormat="1" applyFont="1" applyFill="1" applyBorder="1" applyAlignment="1">
      <alignment vertical="top"/>
    </xf>
    <xf numFmtId="49" fontId="9" fillId="2" borderId="2" xfId="0" applyNumberFormat="1" applyFont="1" applyFill="1" applyBorder="1" applyAlignment="1">
      <alignment vertical="top"/>
    </xf>
    <xf numFmtId="49" fontId="8" fillId="2" borderId="3" xfId="0" applyNumberFormat="1" applyFont="1" applyFill="1" applyBorder="1" applyAlignment="1">
      <alignment vertical="top" wrapText="1"/>
    </xf>
    <xf numFmtId="164" fontId="9" fillId="2" borderId="2" xfId="0" applyNumberFormat="1" applyFont="1" applyFill="1" applyBorder="1" applyAlignment="1">
      <alignment horizontal="right" vertical="top"/>
    </xf>
    <xf numFmtId="44" fontId="9" fillId="3" borderId="0" xfId="1" applyFont="1" applyFill="1" applyBorder="1" applyAlignment="1">
      <alignment horizontal="center" vertical="top" wrapText="1"/>
    </xf>
    <xf numFmtId="49" fontId="11" fillId="4" borderId="0" xfId="0" applyNumberFormat="1" applyFont="1" applyFill="1" applyAlignment="1">
      <alignment vertical="top"/>
    </xf>
    <xf numFmtId="49" fontId="12" fillId="4" borderId="0" xfId="0" applyNumberFormat="1" applyFont="1" applyFill="1" applyAlignment="1">
      <alignment vertical="top" wrapText="1"/>
    </xf>
    <xf numFmtId="164" fontId="11" fillId="4" borderId="0" xfId="0" applyNumberFormat="1" applyFont="1" applyFill="1" applyAlignment="1">
      <alignment vertical="top"/>
    </xf>
    <xf numFmtId="164" fontId="11" fillId="0" borderId="0" xfId="0" applyNumberFormat="1" applyFont="1" applyFill="1" applyAlignment="1">
      <alignment vertical="top"/>
    </xf>
    <xf numFmtId="164" fontId="11" fillId="4" borderId="0" xfId="0" applyNumberFormat="1" applyFont="1" applyFill="1" applyAlignment="1" applyProtection="1">
      <alignment vertical="top"/>
      <protection locked="0"/>
    </xf>
    <xf numFmtId="0" fontId="5" fillId="0" borderId="0" xfId="0" applyFont="1" applyAlignment="1">
      <alignment vertical="top"/>
    </xf>
    <xf numFmtId="49" fontId="11" fillId="0" borderId="0" xfId="0" applyNumberFormat="1" applyFont="1" applyAlignment="1">
      <alignment vertical="top"/>
    </xf>
    <xf numFmtId="0" fontId="4" fillId="0" borderId="0" xfId="0" applyFont="1" applyAlignment="1">
      <alignment vertical="top" wrapText="1"/>
    </xf>
    <xf numFmtId="164" fontId="5" fillId="0" borderId="0" xfId="0" applyNumberFormat="1" applyFont="1" applyAlignment="1">
      <alignment vertical="top"/>
    </xf>
    <xf numFmtId="164" fontId="5" fillId="0" borderId="0" xfId="0" applyNumberFormat="1" applyFont="1" applyAlignment="1" applyProtection="1">
      <alignment vertical="top"/>
      <protection locked="0"/>
    </xf>
    <xf numFmtId="0" fontId="13" fillId="0" borderId="0" xfId="0" applyFont="1" applyAlignment="1">
      <alignment vertical="top" wrapText="1"/>
    </xf>
    <xf numFmtId="164" fontId="5" fillId="0" borderId="0" xfId="0" applyNumberFormat="1" applyFont="1" applyBorder="1" applyAlignment="1">
      <alignment vertical="top"/>
    </xf>
    <xf numFmtId="49" fontId="11" fillId="5" borderId="0" xfId="0" applyNumberFormat="1" applyFont="1" applyFill="1" applyAlignment="1">
      <alignment vertical="top"/>
    </xf>
    <xf numFmtId="0" fontId="14" fillId="5" borderId="0" xfId="0" applyFont="1" applyFill="1" applyAlignment="1">
      <alignment vertical="top" wrapText="1"/>
    </xf>
    <xf numFmtId="0" fontId="13" fillId="5" borderId="0" xfId="0" applyFont="1" applyFill="1" applyAlignment="1">
      <alignment vertical="top" wrapText="1"/>
    </xf>
    <xf numFmtId="164" fontId="11" fillId="5" borderId="0" xfId="0" applyNumberFormat="1" applyFont="1" applyFill="1" applyBorder="1" applyAlignment="1">
      <alignment vertical="top"/>
    </xf>
    <xf numFmtId="164" fontId="11" fillId="6" borderId="0" xfId="0" applyNumberFormat="1" applyFont="1" applyFill="1" applyBorder="1" applyAlignment="1" applyProtection="1">
      <alignment vertical="top" wrapText="1"/>
      <protection locked="0"/>
    </xf>
    <xf numFmtId="164" fontId="11" fillId="5" borderId="0" xfId="0" applyNumberFormat="1" applyFont="1" applyFill="1" applyAlignment="1">
      <alignment vertical="top"/>
    </xf>
    <xf numFmtId="0" fontId="14" fillId="0" borderId="0" xfId="0" applyFont="1" applyAlignment="1">
      <alignment vertical="top" wrapText="1"/>
    </xf>
    <xf numFmtId="164" fontId="5" fillId="0" borderId="0" xfId="0" applyNumberFormat="1" applyFont="1" applyFill="1" applyBorder="1" applyAlignment="1" applyProtection="1">
      <alignment vertical="top" wrapText="1"/>
      <protection locked="0"/>
    </xf>
    <xf numFmtId="164" fontId="5" fillId="0" borderId="4" xfId="0" applyNumberFormat="1" applyFont="1" applyBorder="1" applyAlignment="1">
      <alignment vertical="top"/>
    </xf>
    <xf numFmtId="0" fontId="16" fillId="0" borderId="0" xfId="0" applyFont="1" applyAlignment="1">
      <alignment vertical="top" wrapText="1"/>
    </xf>
    <xf numFmtId="0" fontId="15" fillId="0" borderId="0" xfId="0" applyFont="1" applyAlignment="1">
      <alignment horizontal="center" vertical="top" wrapText="1"/>
    </xf>
    <xf numFmtId="0" fontId="11" fillId="0" borderId="0" xfId="0" applyFont="1" applyAlignment="1">
      <alignment vertical="top" wrapText="1"/>
    </xf>
    <xf numFmtId="0" fontId="5" fillId="0" borderId="0" xfId="0" applyFont="1" applyAlignment="1">
      <alignment vertical="top" wrapText="1"/>
    </xf>
    <xf numFmtId="49" fontId="5" fillId="0" borderId="0" xfId="0" applyNumberFormat="1" applyFont="1" applyAlignment="1">
      <alignment vertical="top"/>
    </xf>
    <xf numFmtId="164" fontId="11" fillId="0" borderId="4" xfId="0" applyNumberFormat="1" applyFont="1" applyBorder="1" applyAlignment="1">
      <alignment vertical="top"/>
    </xf>
    <xf numFmtId="164" fontId="11" fillId="0" borderId="4" xfId="0" applyNumberFormat="1" applyFont="1" applyFill="1" applyBorder="1" applyAlignment="1" applyProtection="1">
      <alignment vertical="top" wrapText="1"/>
      <protection locked="0"/>
    </xf>
    <xf numFmtId="49" fontId="12" fillId="0" borderId="4" xfId="0" applyNumberFormat="1" applyFont="1" applyBorder="1" applyAlignment="1">
      <alignment vertical="top" wrapText="1"/>
    </xf>
    <xf numFmtId="0" fontId="3" fillId="0" borderId="0" xfId="0" applyFont="1" applyAlignment="1"/>
    <xf numFmtId="164" fontId="11" fillId="7" borderId="0" xfId="0" applyNumberFormat="1" applyFont="1" applyFill="1" applyBorder="1" applyAlignment="1" applyProtection="1">
      <alignment vertical="top" wrapText="1"/>
      <protection locked="0"/>
    </xf>
    <xf numFmtId="0" fontId="12" fillId="0" borderId="4" xfId="0" applyFont="1" applyBorder="1" applyAlignment="1">
      <alignment vertical="top" wrapText="1"/>
    </xf>
    <xf numFmtId="0" fontId="4" fillId="0" borderId="0" xfId="0" applyFont="1" applyBorder="1" applyAlignment="1">
      <alignment vertical="top" wrapText="1"/>
    </xf>
    <xf numFmtId="0" fontId="16" fillId="0" borderId="0" xfId="0" applyFont="1" applyFill="1" applyAlignment="1">
      <alignment vertical="top" wrapText="1"/>
    </xf>
    <xf numFmtId="49" fontId="11" fillId="0" borderId="0" xfId="0" applyNumberFormat="1" applyFont="1" applyFill="1" applyAlignment="1">
      <alignment vertical="top"/>
    </xf>
    <xf numFmtId="49" fontId="12" fillId="0" borderId="0" xfId="0" applyNumberFormat="1" applyFont="1" applyFill="1" applyAlignment="1">
      <alignment vertical="top" wrapText="1"/>
    </xf>
    <xf numFmtId="164" fontId="11" fillId="0" borderId="0" xfId="0" applyNumberFormat="1" applyFont="1" applyFill="1" applyBorder="1" applyAlignment="1" applyProtection="1">
      <alignment vertical="top" wrapText="1"/>
      <protection locked="0"/>
    </xf>
    <xf numFmtId="0" fontId="17" fillId="0" borderId="0" xfId="0" applyFont="1"/>
    <xf numFmtId="0" fontId="15" fillId="0" borderId="0" xfId="0" applyFont="1" applyAlignment="1">
      <alignment vertical="top"/>
    </xf>
    <xf numFmtId="0" fontId="18" fillId="0" borderId="0" xfId="0" applyFont="1" applyFill="1" applyBorder="1" applyAlignment="1" applyProtection="1">
      <alignment vertical="top" wrapText="1"/>
      <protection locked="0"/>
    </xf>
    <xf numFmtId="0" fontId="4" fillId="0" borderId="0" xfId="0" applyFont="1" applyFill="1" applyAlignment="1">
      <alignment vertical="top" wrapText="1"/>
    </xf>
    <xf numFmtId="0" fontId="4" fillId="0" borderId="0" xfId="0" applyFont="1" applyFill="1" applyBorder="1" applyAlignment="1" applyProtection="1">
      <alignment wrapText="1"/>
      <protection locked="0"/>
    </xf>
    <xf numFmtId="49" fontId="4" fillId="0" borderId="0" xfId="0" applyNumberFormat="1" applyFont="1" applyFill="1" applyAlignment="1">
      <alignment vertical="top" wrapText="1"/>
    </xf>
    <xf numFmtId="0" fontId="4" fillId="0" borderId="0" xfId="0" applyFont="1" applyFill="1"/>
    <xf numFmtId="0" fontId="4" fillId="0" borderId="0" xfId="0" applyNumberFormat="1" applyFont="1" applyFill="1" applyAlignment="1">
      <alignment vertical="top" wrapText="1"/>
    </xf>
    <xf numFmtId="0" fontId="11" fillId="0" borderId="0" xfId="0" applyFont="1"/>
    <xf numFmtId="0" fontId="11" fillId="0" borderId="0" xfId="0" applyFont="1" applyAlignment="1">
      <alignment vertical="top"/>
    </xf>
    <xf numFmtId="0" fontId="5" fillId="0" borderId="0" xfId="0" applyFont="1"/>
    <xf numFmtId="0" fontId="3" fillId="0" borderId="0" xfId="0" applyFont="1" applyAlignment="1">
      <alignment vertical="top"/>
    </xf>
    <xf numFmtId="164" fontId="5" fillId="0" borderId="0" xfId="0" applyNumberFormat="1" applyFont="1"/>
    <xf numFmtId="0" fontId="5" fillId="0" borderId="0" xfId="0" applyFont="1" applyProtection="1">
      <protection locked="0"/>
    </xf>
    <xf numFmtId="0" fontId="9" fillId="8" borderId="5" xfId="0" applyFont="1" applyFill="1" applyBorder="1"/>
    <xf numFmtId="0" fontId="19" fillId="8" borderId="6" xfId="0" applyFont="1" applyFill="1" applyBorder="1" applyAlignment="1">
      <alignment vertical="top"/>
    </xf>
    <xf numFmtId="0" fontId="9" fillId="8" borderId="6" xfId="0" applyFont="1" applyFill="1" applyBorder="1"/>
    <xf numFmtId="0" fontId="20" fillId="8" borderId="6" xfId="0" applyFont="1" applyFill="1" applyBorder="1" applyAlignment="1">
      <alignment vertical="top"/>
    </xf>
    <xf numFmtId="0" fontId="19" fillId="8" borderId="6" xfId="0" applyFont="1" applyFill="1" applyBorder="1" applyAlignment="1">
      <alignment horizontal="center" vertical="top"/>
    </xf>
    <xf numFmtId="0" fontId="9" fillId="8" borderId="6" xfId="0" applyFont="1" applyFill="1" applyBorder="1" applyProtection="1">
      <protection locked="0"/>
    </xf>
    <xf numFmtId="0" fontId="19" fillId="8" borderId="7" xfId="0" applyFont="1" applyFill="1" applyBorder="1" applyAlignment="1">
      <alignment horizontal="center"/>
    </xf>
    <xf numFmtId="49" fontId="5" fillId="0" borderId="8" xfId="0" applyNumberFormat="1" applyFont="1" applyFill="1" applyBorder="1" applyAlignment="1">
      <alignment vertical="top"/>
    </xf>
    <xf numFmtId="49" fontId="5" fillId="0" borderId="0" xfId="0" applyNumberFormat="1" applyFont="1" applyFill="1" applyBorder="1" applyAlignment="1">
      <alignment vertical="top"/>
    </xf>
    <xf numFmtId="49" fontId="5" fillId="0" borderId="9" xfId="0" applyNumberFormat="1" applyFont="1" applyFill="1" applyBorder="1" applyAlignment="1">
      <alignment vertical="top"/>
    </xf>
    <xf numFmtId="49" fontId="4" fillId="0" borderId="10" xfId="0" applyNumberFormat="1" applyFont="1" applyFill="1" applyBorder="1" applyAlignment="1">
      <alignment vertical="top" wrapText="1"/>
    </xf>
    <xf numFmtId="164" fontId="5" fillId="0" borderId="8" xfId="0" applyNumberFormat="1" applyFont="1" applyFill="1" applyBorder="1" applyAlignment="1">
      <alignment vertical="top"/>
    </xf>
    <xf numFmtId="0" fontId="2" fillId="0" borderId="9" xfId="0" applyFont="1" applyBorder="1" applyProtection="1">
      <protection locked="0"/>
    </xf>
    <xf numFmtId="44" fontId="21" fillId="0" borderId="9" xfId="1" applyFont="1" applyFill="1" applyBorder="1" applyAlignment="1">
      <alignment vertical="top"/>
    </xf>
    <xf numFmtId="49" fontId="5" fillId="0" borderId="11" xfId="0" applyNumberFormat="1" applyFont="1" applyFill="1" applyBorder="1" applyAlignment="1">
      <alignment vertical="top"/>
    </xf>
    <xf numFmtId="49" fontId="5" fillId="0" borderId="4" xfId="0" applyNumberFormat="1" applyFont="1" applyFill="1" applyBorder="1" applyAlignment="1">
      <alignment vertical="top"/>
    </xf>
    <xf numFmtId="49" fontId="5" fillId="0" borderId="12" xfId="0" applyNumberFormat="1" applyFont="1" applyFill="1" applyBorder="1" applyAlignment="1">
      <alignment vertical="top"/>
    </xf>
    <xf numFmtId="49" fontId="4" fillId="0" borderId="13" xfId="0" applyNumberFormat="1" applyFont="1" applyFill="1" applyBorder="1" applyAlignment="1">
      <alignment vertical="top" wrapText="1"/>
    </xf>
    <xf numFmtId="0" fontId="5" fillId="0" borderId="4" xfId="0" applyFont="1" applyFill="1" applyBorder="1" applyAlignment="1">
      <alignment vertical="top"/>
    </xf>
    <xf numFmtId="164" fontId="5" fillId="0" borderId="11" xfId="0" applyNumberFormat="1" applyFont="1" applyFill="1" applyBorder="1" applyAlignment="1">
      <alignment vertical="top"/>
    </xf>
    <xf numFmtId="0" fontId="2" fillId="0" borderId="12" xfId="0" applyFont="1" applyBorder="1" applyProtection="1">
      <protection locked="0"/>
    </xf>
    <xf numFmtId="44" fontId="21" fillId="0" borderId="12" xfId="1" applyFont="1" applyFill="1" applyBorder="1" applyAlignment="1">
      <alignment vertical="top"/>
    </xf>
    <xf numFmtId="0" fontId="5" fillId="0" borderId="12" xfId="0" applyFont="1" applyFill="1" applyBorder="1" applyProtection="1">
      <protection locked="0"/>
    </xf>
    <xf numFmtId="0" fontId="5" fillId="0" borderId="9" xfId="0" applyFont="1" applyFill="1" applyBorder="1" applyProtection="1">
      <protection locked="0"/>
    </xf>
    <xf numFmtId="0" fontId="2" fillId="0" borderId="12" xfId="0" applyFont="1" applyFill="1" applyBorder="1" applyProtection="1">
      <protection locked="0"/>
    </xf>
    <xf numFmtId="0" fontId="2" fillId="0" borderId="9" xfId="0" applyFont="1" applyFill="1" applyBorder="1" applyProtection="1">
      <protection locked="0"/>
    </xf>
    <xf numFmtId="0" fontId="5" fillId="8" borderId="5" xfId="0" applyFont="1" applyFill="1" applyBorder="1"/>
    <xf numFmtId="0" fontId="5" fillId="8" borderId="6" xfId="0" applyFont="1" applyFill="1" applyBorder="1" applyAlignment="1">
      <alignment vertical="top"/>
    </xf>
    <xf numFmtId="0" fontId="5" fillId="8" borderId="6" xfId="0" applyFont="1" applyFill="1" applyBorder="1"/>
    <xf numFmtId="0" fontId="8" fillId="8" borderId="6" xfId="0" applyFont="1" applyFill="1" applyBorder="1" applyAlignment="1"/>
    <xf numFmtId="164" fontId="5" fillId="8" borderId="6" xfId="0" applyNumberFormat="1" applyFont="1" applyFill="1" applyBorder="1" applyAlignment="1"/>
    <xf numFmtId="0" fontId="5" fillId="8" borderId="6" xfId="0" applyFont="1" applyFill="1" applyBorder="1" applyProtection="1">
      <protection locked="0"/>
    </xf>
    <xf numFmtId="44" fontId="22" fillId="8" borderId="7" xfId="1" applyFont="1" applyFill="1" applyBorder="1" applyAlignment="1"/>
    <xf numFmtId="164" fontId="5" fillId="0" borderId="14" xfId="0" applyNumberFormat="1" applyFont="1" applyBorder="1" applyAlignment="1">
      <alignment vertical="top"/>
    </xf>
    <xf numFmtId="0" fontId="24" fillId="0" borderId="0" xfId="0" applyFont="1" applyFill="1" applyBorder="1"/>
    <xf numFmtId="0" fontId="4" fillId="0" borderId="0" xfId="0" applyFont="1" applyFill="1" applyBorder="1"/>
    <xf numFmtId="0" fontId="4" fillId="0" borderId="0" xfId="0" applyFont="1" applyAlignment="1">
      <alignment vertical="top" wrapText="1"/>
    </xf>
    <xf numFmtId="0" fontId="12" fillId="5" borderId="0" xfId="0" applyFont="1" applyFill="1" applyAlignment="1">
      <alignment vertical="top" wrapText="1"/>
    </xf>
    <xf numFmtId="49" fontId="12" fillId="0" borderId="0" xfId="0" applyNumberFormat="1" applyFont="1" applyFill="1" applyAlignment="1">
      <alignment vertical="top" wrapText="1"/>
    </xf>
    <xf numFmtId="0" fontId="24" fillId="0" borderId="0" xfId="0" applyFont="1" applyFill="1" applyBorder="1" applyAlignment="1"/>
    <xf numFmtId="164" fontId="24" fillId="0" borderId="0" xfId="0" applyNumberFormat="1" applyFont="1" applyFill="1" applyBorder="1" applyAlignment="1">
      <alignment horizontal="right"/>
    </xf>
    <xf numFmtId="0" fontId="25" fillId="0" borderId="0" xfId="0" applyFont="1" applyFill="1" applyBorder="1"/>
    <xf numFmtId="0" fontId="4" fillId="0" borderId="14" xfId="0" applyFont="1" applyFill="1" applyBorder="1"/>
    <xf numFmtId="0" fontId="24" fillId="0" borderId="14" xfId="0" applyFont="1" applyFill="1" applyBorder="1" applyAlignment="1"/>
    <xf numFmtId="164" fontId="24" fillId="0" borderId="14" xfId="0" applyNumberFormat="1" applyFont="1" applyFill="1" applyBorder="1" applyAlignment="1">
      <alignment horizontal="right"/>
    </xf>
    <xf numFmtId="0" fontId="24" fillId="0" borderId="4" xfId="0" applyFont="1" applyFill="1" applyBorder="1" applyAlignment="1"/>
    <xf numFmtId="164" fontId="24" fillId="0" borderId="4" xfId="0" applyNumberFormat="1" applyFont="1" applyFill="1" applyBorder="1" applyAlignment="1">
      <alignment horizontal="right"/>
    </xf>
    <xf numFmtId="0" fontId="12" fillId="0" borderId="4" xfId="0" applyFont="1" applyFill="1" applyBorder="1"/>
    <xf numFmtId="0" fontId="28" fillId="0" borderId="0" xfId="5" applyFont="1" applyFill="1" applyAlignment="1" applyProtection="1">
      <alignment horizontal="left" vertical="center" wrapText="1" readingOrder="1"/>
    </xf>
    <xf numFmtId="0" fontId="24" fillId="0" borderId="0" xfId="0" applyFont="1" applyFill="1" applyBorder="1" applyAlignment="1" applyProtection="1">
      <alignment horizontal="right"/>
      <protection locked="0"/>
    </xf>
    <xf numFmtId="0" fontId="24" fillId="0" borderId="4" xfId="0" applyFont="1" applyFill="1" applyBorder="1" applyAlignment="1" applyProtection="1">
      <alignment horizontal="right"/>
      <protection locked="0"/>
    </xf>
    <xf numFmtId="0" fontId="24" fillId="0" borderId="14" xfId="0" applyFont="1" applyFill="1" applyBorder="1" applyAlignment="1" applyProtection="1">
      <alignment horizontal="right"/>
      <protection locked="0"/>
    </xf>
    <xf numFmtId="22" fontId="30" fillId="9" borderId="0" xfId="0" applyNumberFormat="1" applyFont="1" applyFill="1" applyAlignment="1">
      <alignment horizontal="center" wrapText="1"/>
    </xf>
    <xf numFmtId="9" fontId="29" fillId="9" borderId="0" xfId="2" applyNumberFormat="1" applyFont="1" applyFill="1" applyBorder="1" applyAlignment="1" applyProtection="1">
      <alignment horizontal="right"/>
      <protection locked="0"/>
    </xf>
    <xf numFmtId="0" fontId="3" fillId="0" borderId="0" xfId="0" applyFont="1" applyAlignment="1">
      <alignment horizontal="center" wrapText="1"/>
    </xf>
    <xf numFmtId="0" fontId="0" fillId="0" borderId="0" xfId="0" applyAlignment="1">
      <alignment horizontal="center" wrapText="1"/>
    </xf>
  </cellXfs>
  <cellStyles count="10">
    <cellStyle name="Moneda" xfId="1" builtinId="4"/>
    <cellStyle name="Moneda 2" xfId="6"/>
    <cellStyle name="Moneda 3" xfId="3"/>
    <cellStyle name="Normal" xfId="0" builtinId="0"/>
    <cellStyle name="Normal 2" xfId="4"/>
    <cellStyle name="Normal 2 2" xfId="9"/>
    <cellStyle name="Normal 2 3" xfId="7"/>
    <cellStyle name="Normal 3" xfId="8"/>
    <cellStyle name="Normal 4" xfId="5"/>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2021417</xdr:colOff>
      <xdr:row>0</xdr:row>
      <xdr:rowOff>74084</xdr:rowOff>
    </xdr:from>
    <xdr:to>
      <xdr:col>3</xdr:col>
      <xdr:colOff>4815417</xdr:colOff>
      <xdr:row>1</xdr:row>
      <xdr:rowOff>480484</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3917" y="74084"/>
          <a:ext cx="2794000" cy="9779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7"/>
  <sheetViews>
    <sheetView tabSelected="1" zoomScale="90" zoomScaleNormal="90" zoomScaleSheetLayoutView="90" workbookViewId="0">
      <pane ySplit="7" topLeftCell="A395" activePane="bottomLeft" state="frozen"/>
      <selection pane="bottomLeft" activeCell="I410" sqref="I410"/>
    </sheetView>
  </sheetViews>
  <sheetFormatPr baseColWidth="10" defaultRowHeight="15" x14ac:dyDescent="0.25"/>
  <cols>
    <col min="1" max="1" width="4" customWidth="1"/>
    <col min="2" max="2" width="5.85546875" customWidth="1"/>
    <col min="3" max="3" width="4.42578125" customWidth="1"/>
    <col min="4" max="4" width="106.42578125" customWidth="1"/>
    <col min="5" max="5" width="7.85546875" customWidth="1"/>
    <col min="6" max="6" width="11.7109375" customWidth="1"/>
    <col min="7" max="7" width="11.42578125" bestFit="1" customWidth="1"/>
  </cols>
  <sheetData>
    <row r="1" spans="1:7" ht="45" customHeight="1" x14ac:dyDescent="0.25"/>
    <row r="2" spans="1:7" ht="45" customHeight="1" x14ac:dyDescent="0.25"/>
    <row r="3" spans="1:7" s="1" customFormat="1" ht="30" customHeight="1" x14ac:dyDescent="0.25">
      <c r="A3" s="125" t="s">
        <v>263</v>
      </c>
      <c r="B3" s="126"/>
      <c r="C3" s="126"/>
      <c r="D3" s="126"/>
      <c r="E3" s="126"/>
      <c r="F3" s="5"/>
      <c r="G3" s="6"/>
    </row>
    <row r="4" spans="1:7" s="1" customFormat="1" ht="120" x14ac:dyDescent="0.2">
      <c r="A4" s="7"/>
      <c r="D4" s="119" t="s">
        <v>275</v>
      </c>
      <c r="E4" s="4"/>
      <c r="F4" s="8"/>
      <c r="G4" s="6"/>
    </row>
    <row r="5" spans="1:7" s="1" customFormat="1" ht="32.25" customHeight="1" x14ac:dyDescent="0.25">
      <c r="A5" s="9" t="s">
        <v>34</v>
      </c>
      <c r="B5" s="9"/>
      <c r="C5" s="9"/>
      <c r="D5" s="9"/>
      <c r="E5" s="10"/>
      <c r="F5" s="123" t="s">
        <v>276</v>
      </c>
      <c r="G5" s="9"/>
    </row>
    <row r="6" spans="1:7" s="1" customFormat="1" thickBot="1" x14ac:dyDescent="0.25">
      <c r="A6" s="11"/>
      <c r="B6" s="11"/>
      <c r="C6" s="11"/>
      <c r="D6" s="12"/>
      <c r="E6" s="13"/>
      <c r="F6" s="14"/>
      <c r="G6" s="13"/>
    </row>
    <row r="7" spans="1:7" s="1" customFormat="1" ht="32.25" thickBot="1" x14ac:dyDescent="0.3">
      <c r="A7" s="15" t="s">
        <v>0</v>
      </c>
      <c r="B7" s="15" t="s">
        <v>1</v>
      </c>
      <c r="C7" s="16" t="s">
        <v>2</v>
      </c>
      <c r="D7" s="17" t="s">
        <v>3</v>
      </c>
      <c r="E7" s="18" t="s">
        <v>4</v>
      </c>
      <c r="F7" s="123" t="s">
        <v>18</v>
      </c>
      <c r="G7" s="19" t="s">
        <v>5</v>
      </c>
    </row>
    <row r="8" spans="1:7" s="1" customFormat="1" ht="14.25" x14ac:dyDescent="0.2">
      <c r="A8" s="11"/>
      <c r="B8" s="11"/>
      <c r="C8" s="11"/>
      <c r="D8" s="12"/>
      <c r="E8" s="13"/>
      <c r="F8" s="14"/>
      <c r="G8" s="13"/>
    </row>
    <row r="9" spans="1:7" s="1" customFormat="1" ht="14.25" x14ac:dyDescent="0.2">
      <c r="A9" s="20" t="s">
        <v>6</v>
      </c>
      <c r="B9" s="20"/>
      <c r="C9" s="20" t="s">
        <v>7</v>
      </c>
      <c r="D9" s="21" t="s">
        <v>8</v>
      </c>
      <c r="E9" s="22"/>
      <c r="F9" s="24"/>
      <c r="G9" s="22">
        <f>G29</f>
        <v>0</v>
      </c>
    </row>
    <row r="10" spans="1:7" s="1" customFormat="1" ht="14.25" x14ac:dyDescent="0.2">
      <c r="A10" s="25"/>
      <c r="B10" s="26"/>
      <c r="C10" s="25"/>
      <c r="D10" s="27"/>
      <c r="E10" s="28"/>
      <c r="F10" s="29"/>
      <c r="G10" s="28"/>
    </row>
    <row r="11" spans="1:7" s="1" customFormat="1" ht="14.25" x14ac:dyDescent="0.2">
      <c r="A11" s="32" t="s">
        <v>6</v>
      </c>
      <c r="B11" s="32" t="s">
        <v>6</v>
      </c>
      <c r="C11" s="33" t="s">
        <v>15</v>
      </c>
      <c r="D11" s="34" t="s">
        <v>24</v>
      </c>
      <c r="E11" s="35">
        <v>1</v>
      </c>
      <c r="F11" s="36"/>
      <c r="G11" s="37">
        <f>ROUND(F11*$E11,2)</f>
        <v>0</v>
      </c>
    </row>
    <row r="12" spans="1:7" s="1" customFormat="1" ht="25.5" x14ac:dyDescent="0.2">
      <c r="A12" s="25"/>
      <c r="B12" s="26"/>
      <c r="C12" s="38"/>
      <c r="D12" s="41" t="s">
        <v>32</v>
      </c>
      <c r="E12" s="31"/>
      <c r="F12" s="39"/>
      <c r="G12" s="28"/>
    </row>
    <row r="13" spans="1:7" s="1" customFormat="1" ht="14.25" x14ac:dyDescent="0.2">
      <c r="A13" s="25"/>
      <c r="B13" s="26"/>
      <c r="C13" s="38"/>
      <c r="D13" s="30"/>
      <c r="E13" s="31"/>
      <c r="F13" s="39"/>
      <c r="G13" s="28"/>
    </row>
    <row r="14" spans="1:7" s="1" customFormat="1" ht="14.25" x14ac:dyDescent="0.2">
      <c r="A14" s="32" t="s">
        <v>6</v>
      </c>
      <c r="B14" s="32" t="s">
        <v>9</v>
      </c>
      <c r="C14" s="33" t="s">
        <v>11</v>
      </c>
      <c r="D14" s="34" t="s">
        <v>20</v>
      </c>
      <c r="E14" s="35">
        <v>135</v>
      </c>
      <c r="F14" s="36"/>
      <c r="G14" s="37">
        <f>ROUND(F14*$E14,2)</f>
        <v>0</v>
      </c>
    </row>
    <row r="15" spans="1:7" s="1" customFormat="1" ht="38.25" x14ac:dyDescent="0.2">
      <c r="A15" s="25"/>
      <c r="B15" s="26"/>
      <c r="C15" s="38"/>
      <c r="D15" s="41" t="s">
        <v>31</v>
      </c>
      <c r="E15" s="31"/>
      <c r="F15" s="39"/>
      <c r="G15" s="28"/>
    </row>
    <row r="16" spans="1:7" s="1" customFormat="1" ht="14.25" x14ac:dyDescent="0.2">
      <c r="A16" s="25"/>
      <c r="B16" s="26"/>
      <c r="C16" s="38"/>
      <c r="D16" s="30"/>
      <c r="E16" s="31"/>
      <c r="F16" s="39"/>
      <c r="G16" s="28"/>
    </row>
    <row r="17" spans="1:7" s="1" customFormat="1" ht="14.25" x14ac:dyDescent="0.2">
      <c r="A17" s="32" t="s">
        <v>6</v>
      </c>
      <c r="B17" s="32" t="s">
        <v>10</v>
      </c>
      <c r="C17" s="33" t="s">
        <v>11</v>
      </c>
      <c r="D17" s="34" t="s">
        <v>21</v>
      </c>
      <c r="E17" s="35">
        <v>158.04</v>
      </c>
      <c r="F17" s="36"/>
      <c r="G17" s="37">
        <f>ROUND(F17*$E17,2)</f>
        <v>0</v>
      </c>
    </row>
    <row r="18" spans="1:7" s="1" customFormat="1" ht="51" x14ac:dyDescent="0.2">
      <c r="A18" s="25"/>
      <c r="B18" s="26"/>
      <c r="C18" s="38"/>
      <c r="D18" s="41" t="s">
        <v>33</v>
      </c>
      <c r="E18" s="31"/>
      <c r="F18" s="39"/>
      <c r="G18" s="28"/>
    </row>
    <row r="19" spans="1:7" s="1" customFormat="1" ht="14.25" x14ac:dyDescent="0.2">
      <c r="A19" s="25"/>
      <c r="B19" s="26"/>
      <c r="C19" s="38"/>
      <c r="D19" s="30"/>
      <c r="E19" s="31"/>
      <c r="F19" s="39"/>
      <c r="G19" s="28"/>
    </row>
    <row r="20" spans="1:7" s="1" customFormat="1" ht="14.25" x14ac:dyDescent="0.2">
      <c r="A20" s="32" t="s">
        <v>6</v>
      </c>
      <c r="B20" s="32" t="s">
        <v>12</v>
      </c>
      <c r="C20" s="33" t="s">
        <v>23</v>
      </c>
      <c r="D20" s="34" t="s">
        <v>22</v>
      </c>
      <c r="E20" s="35">
        <v>3</v>
      </c>
      <c r="F20" s="36"/>
      <c r="G20" s="37">
        <f>ROUND(F20*$E20,2)</f>
        <v>0</v>
      </c>
    </row>
    <row r="21" spans="1:7" s="1" customFormat="1" ht="25.5" x14ac:dyDescent="0.2">
      <c r="A21" s="25"/>
      <c r="B21" s="26"/>
      <c r="C21" s="42"/>
      <c r="D21" s="41" t="s">
        <v>213</v>
      </c>
      <c r="E21" s="31"/>
      <c r="F21" s="39"/>
      <c r="G21" s="28"/>
    </row>
    <row r="22" spans="1:7" s="1" customFormat="1" ht="14.25" x14ac:dyDescent="0.2">
      <c r="A22" s="25"/>
      <c r="B22" s="26"/>
      <c r="D22" s="2"/>
      <c r="E22" s="31"/>
      <c r="F22" s="39"/>
      <c r="G22" s="28"/>
    </row>
    <row r="23" spans="1:7" s="1" customFormat="1" ht="14.25" x14ac:dyDescent="0.2">
      <c r="A23" s="32" t="s">
        <v>6</v>
      </c>
      <c r="B23" s="32" t="s">
        <v>13</v>
      </c>
      <c r="C23" s="33" t="s">
        <v>214</v>
      </c>
      <c r="D23" s="34" t="s">
        <v>25</v>
      </c>
      <c r="E23" s="35">
        <v>300.3</v>
      </c>
      <c r="F23" s="36"/>
      <c r="G23" s="37">
        <f>ROUND(F23*$E23,2)</f>
        <v>0</v>
      </c>
    </row>
    <row r="24" spans="1:7" s="1" customFormat="1" ht="114.75" x14ac:dyDescent="0.2">
      <c r="A24" s="25"/>
      <c r="B24" s="26"/>
      <c r="C24" s="38"/>
      <c r="D24" s="27" t="s">
        <v>215</v>
      </c>
      <c r="E24" s="31"/>
      <c r="F24" s="39"/>
      <c r="G24" s="28"/>
    </row>
    <row r="25" spans="1:7" s="1" customFormat="1" ht="14.25" x14ac:dyDescent="0.2">
      <c r="A25" s="25"/>
      <c r="B25" s="26"/>
      <c r="C25" s="38"/>
      <c r="D25" s="41"/>
      <c r="E25" s="31"/>
      <c r="F25" s="39"/>
      <c r="G25" s="28"/>
    </row>
    <row r="26" spans="1:7" s="1" customFormat="1" ht="14.25" x14ac:dyDescent="0.2">
      <c r="A26" s="32" t="s">
        <v>6</v>
      </c>
      <c r="B26" s="32" t="s">
        <v>14</v>
      </c>
      <c r="C26" s="33" t="s">
        <v>15</v>
      </c>
      <c r="D26" s="34" t="s">
        <v>26</v>
      </c>
      <c r="E26" s="35">
        <v>29.1</v>
      </c>
      <c r="F26" s="36"/>
      <c r="G26" s="37">
        <f>ROUND(F26*$E26,2)</f>
        <v>0</v>
      </c>
    </row>
    <row r="27" spans="1:7" s="1" customFormat="1" ht="63.75" x14ac:dyDescent="0.2">
      <c r="A27" s="25"/>
      <c r="B27" s="26"/>
      <c r="C27" s="38"/>
      <c r="D27" s="41" t="s">
        <v>56</v>
      </c>
      <c r="E27" s="31"/>
      <c r="F27" s="39"/>
      <c r="G27" s="28"/>
    </row>
    <row r="28" spans="1:7" s="1" customFormat="1" ht="14.25" x14ac:dyDescent="0.2">
      <c r="A28" s="25"/>
      <c r="B28" s="26"/>
      <c r="C28" s="38"/>
      <c r="D28" s="30"/>
      <c r="E28" s="31"/>
      <c r="F28" s="39"/>
      <c r="G28" s="28"/>
    </row>
    <row r="29" spans="1:7" s="2" customFormat="1" ht="12.75" x14ac:dyDescent="0.2">
      <c r="A29" s="45"/>
      <c r="B29" s="26"/>
      <c r="C29" s="25"/>
      <c r="D29" s="48" t="str">
        <f>D9</f>
        <v>Actuacions prèvies i enderrocs</v>
      </c>
      <c r="E29" s="46"/>
      <c r="F29" s="47"/>
      <c r="G29" s="46">
        <f>SUM(G10:G28)</f>
        <v>0</v>
      </c>
    </row>
    <row r="31" spans="1:7" s="1" customFormat="1" ht="14.25" x14ac:dyDescent="0.2">
      <c r="A31" s="20" t="s">
        <v>9</v>
      </c>
      <c r="B31" s="20"/>
      <c r="C31" s="20" t="s">
        <v>7</v>
      </c>
      <c r="D31" s="21" t="s">
        <v>27</v>
      </c>
      <c r="E31" s="22"/>
      <c r="F31" s="50"/>
      <c r="G31" s="22">
        <f>+G45</f>
        <v>0</v>
      </c>
    </row>
    <row r="32" spans="1:7" s="1" customFormat="1" ht="14.25" x14ac:dyDescent="0.2">
      <c r="A32" s="25"/>
      <c r="B32" s="26"/>
      <c r="C32" s="38"/>
      <c r="D32" s="30"/>
      <c r="E32" s="31"/>
      <c r="F32" s="39"/>
      <c r="G32" s="28"/>
    </row>
    <row r="33" spans="1:7" s="1" customFormat="1" ht="14.25" x14ac:dyDescent="0.2">
      <c r="A33" s="32" t="s">
        <v>9</v>
      </c>
      <c r="B33" s="32" t="s">
        <v>6</v>
      </c>
      <c r="C33" s="33" t="s">
        <v>17</v>
      </c>
      <c r="D33" s="34" t="s">
        <v>30</v>
      </c>
      <c r="E33" s="35">
        <v>13.312000000000001</v>
      </c>
      <c r="F33" s="36"/>
      <c r="G33" s="37">
        <f>ROUND(F33*$E33,2)</f>
        <v>0</v>
      </c>
    </row>
    <row r="34" spans="1:7" s="1" customFormat="1" ht="25.5" x14ac:dyDescent="0.2">
      <c r="A34" s="25"/>
      <c r="B34" s="26"/>
      <c r="C34" s="38"/>
      <c r="D34" s="41" t="s">
        <v>216</v>
      </c>
      <c r="E34" s="31"/>
      <c r="F34" s="39"/>
      <c r="G34" s="28"/>
    </row>
    <row r="35" spans="1:7" s="1" customFormat="1" ht="14.25" x14ac:dyDescent="0.2">
      <c r="A35" s="25"/>
      <c r="B35" s="26"/>
      <c r="C35" s="38"/>
      <c r="D35" s="30"/>
      <c r="E35" s="31"/>
      <c r="F35" s="39"/>
      <c r="G35" s="28"/>
    </row>
    <row r="36" spans="1:7" s="1" customFormat="1" ht="14.25" x14ac:dyDescent="0.2">
      <c r="A36" s="32" t="s">
        <v>9</v>
      </c>
      <c r="B36" s="32" t="s">
        <v>9</v>
      </c>
      <c r="C36" s="33" t="s">
        <v>17</v>
      </c>
      <c r="D36" s="34" t="s">
        <v>37</v>
      </c>
      <c r="E36" s="35">
        <v>2.68</v>
      </c>
      <c r="F36" s="36"/>
      <c r="G36" s="37">
        <f>ROUND(F36*$E36,2)</f>
        <v>0</v>
      </c>
    </row>
    <row r="37" spans="1:7" s="1" customFormat="1" ht="38.25" x14ac:dyDescent="0.2">
      <c r="A37" s="25"/>
      <c r="B37" s="26"/>
      <c r="C37" s="38"/>
      <c r="D37" s="41" t="s">
        <v>36</v>
      </c>
      <c r="E37" s="31"/>
      <c r="F37" s="39"/>
      <c r="G37" s="28"/>
    </row>
    <row r="38" spans="1:7" s="1" customFormat="1" ht="14.25" x14ac:dyDescent="0.2">
      <c r="A38" s="25"/>
      <c r="B38" s="26"/>
      <c r="C38" s="38"/>
      <c r="D38" s="30"/>
      <c r="E38" s="31"/>
      <c r="F38" s="39"/>
      <c r="G38" s="28"/>
    </row>
    <row r="39" spans="1:7" s="1" customFormat="1" ht="14.25" x14ac:dyDescent="0.2">
      <c r="A39" s="32" t="s">
        <v>9</v>
      </c>
      <c r="B39" s="32" t="s">
        <v>10</v>
      </c>
      <c r="C39" s="33" t="s">
        <v>17</v>
      </c>
      <c r="D39" s="34" t="s">
        <v>35</v>
      </c>
      <c r="E39" s="35">
        <v>0.44000000000000006</v>
      </c>
      <c r="F39" s="36"/>
      <c r="G39" s="37">
        <f>ROUND(F39*$E39,2)</f>
        <v>0</v>
      </c>
    </row>
    <row r="40" spans="1:7" s="1" customFormat="1" ht="51" x14ac:dyDescent="0.2">
      <c r="A40" s="25"/>
      <c r="B40" s="26"/>
      <c r="C40" s="38"/>
      <c r="D40" s="41" t="s">
        <v>264</v>
      </c>
      <c r="E40" s="31"/>
      <c r="F40" s="39"/>
      <c r="G40" s="28"/>
    </row>
    <row r="41" spans="1:7" s="1" customFormat="1" ht="14.25" x14ac:dyDescent="0.2">
      <c r="A41" s="25"/>
      <c r="B41" s="26"/>
      <c r="C41" s="38"/>
      <c r="D41" s="41"/>
      <c r="E41" s="31"/>
      <c r="F41" s="39"/>
      <c r="G41" s="28"/>
    </row>
    <row r="42" spans="1:7" s="1" customFormat="1" ht="14.25" x14ac:dyDescent="0.2">
      <c r="A42" s="32" t="s">
        <v>9</v>
      </c>
      <c r="B42" s="32" t="s">
        <v>12</v>
      </c>
      <c r="C42" s="33" t="s">
        <v>28</v>
      </c>
      <c r="D42" s="34" t="s">
        <v>175</v>
      </c>
      <c r="E42" s="35">
        <v>58.459999999999994</v>
      </c>
      <c r="F42" s="36"/>
      <c r="G42" s="37">
        <f>ROUND(F42*$E42,2)</f>
        <v>0</v>
      </c>
    </row>
    <row r="43" spans="1:7" s="1" customFormat="1" ht="51" x14ac:dyDescent="0.2">
      <c r="A43" s="25"/>
      <c r="B43" s="26"/>
      <c r="C43" s="38"/>
      <c r="D43" s="41" t="s">
        <v>267</v>
      </c>
      <c r="E43" s="31"/>
      <c r="F43" s="39"/>
      <c r="G43" s="28"/>
    </row>
    <row r="44" spans="1:7" s="1" customFormat="1" ht="14.25" x14ac:dyDescent="0.2">
      <c r="A44" s="25"/>
      <c r="B44" s="26"/>
      <c r="C44" s="38"/>
      <c r="D44" s="30"/>
      <c r="E44" s="31"/>
      <c r="F44" s="39"/>
      <c r="G44" s="28"/>
    </row>
    <row r="45" spans="1:7" s="2" customFormat="1" ht="12.75" x14ac:dyDescent="0.2">
      <c r="A45" s="45"/>
      <c r="B45" s="26"/>
      <c r="C45" s="25"/>
      <c r="D45" s="51" t="s">
        <v>29</v>
      </c>
      <c r="E45" s="46"/>
      <c r="F45" s="47"/>
      <c r="G45" s="46">
        <f>SUM(G32:G44)</f>
        <v>0</v>
      </c>
    </row>
    <row r="47" spans="1:7" s="1" customFormat="1" ht="14.25" x14ac:dyDescent="0.2">
      <c r="A47" s="20" t="s">
        <v>10</v>
      </c>
      <c r="B47" s="20"/>
      <c r="C47" s="20" t="s">
        <v>7</v>
      </c>
      <c r="D47" s="21" t="s">
        <v>39</v>
      </c>
      <c r="E47" s="22"/>
      <c r="F47" s="50"/>
      <c r="G47" s="22">
        <f>+G64</f>
        <v>0</v>
      </c>
    </row>
    <row r="48" spans="1:7" s="1" customFormat="1" ht="14.25" x14ac:dyDescent="0.2">
      <c r="A48" s="25"/>
      <c r="B48" s="26"/>
      <c r="C48" s="38"/>
      <c r="D48" s="30"/>
      <c r="E48" s="31"/>
      <c r="F48" s="39"/>
      <c r="G48" s="28"/>
    </row>
    <row r="49" spans="1:7" s="1" customFormat="1" ht="14.25" x14ac:dyDescent="0.2">
      <c r="A49" s="32" t="s">
        <v>10</v>
      </c>
      <c r="B49" s="32" t="s">
        <v>6</v>
      </c>
      <c r="C49" s="33" t="s">
        <v>38</v>
      </c>
      <c r="D49" s="34" t="s">
        <v>41</v>
      </c>
      <c r="E49" s="35">
        <v>14.5</v>
      </c>
      <c r="F49" s="36"/>
      <c r="G49" s="37">
        <f>ROUND(F49*$E49,2)</f>
        <v>0</v>
      </c>
    </row>
    <row r="50" spans="1:7" s="1" customFormat="1" ht="51" x14ac:dyDescent="0.2">
      <c r="A50" s="25"/>
      <c r="B50" s="26"/>
      <c r="C50" s="38"/>
      <c r="D50" s="52" t="s">
        <v>44</v>
      </c>
      <c r="E50" s="31"/>
      <c r="F50" s="39"/>
      <c r="G50" s="28"/>
    </row>
    <row r="51" spans="1:7" s="1" customFormat="1" ht="14.25" x14ac:dyDescent="0.2">
      <c r="A51" s="25"/>
      <c r="B51" s="26"/>
      <c r="C51" s="38"/>
      <c r="D51" s="52"/>
      <c r="E51" s="31"/>
      <c r="F51" s="39"/>
      <c r="G51" s="28"/>
    </row>
    <row r="52" spans="1:7" s="1" customFormat="1" ht="14.25" x14ac:dyDescent="0.2">
      <c r="A52" s="32" t="s">
        <v>10</v>
      </c>
      <c r="B52" s="32" t="s">
        <v>9</v>
      </c>
      <c r="C52" s="33" t="s">
        <v>38</v>
      </c>
      <c r="D52" s="34" t="s">
        <v>176</v>
      </c>
      <c r="E52" s="35">
        <v>5.5</v>
      </c>
      <c r="F52" s="36"/>
      <c r="G52" s="37">
        <f>ROUND(F52*$E52,2)</f>
        <v>0</v>
      </c>
    </row>
    <row r="53" spans="1:7" s="1" customFormat="1" ht="51" x14ac:dyDescent="0.2">
      <c r="A53" s="25"/>
      <c r="B53" s="26"/>
      <c r="C53" s="38"/>
      <c r="D53" s="52" t="s">
        <v>262</v>
      </c>
      <c r="E53" s="31"/>
      <c r="F53" s="39"/>
      <c r="G53" s="28"/>
    </row>
    <row r="54" spans="1:7" s="1" customFormat="1" ht="14.25" x14ac:dyDescent="0.2">
      <c r="A54" s="25"/>
      <c r="B54" s="26"/>
      <c r="C54" s="38"/>
      <c r="D54" s="52"/>
      <c r="E54" s="31"/>
      <c r="F54" s="39"/>
      <c r="G54" s="28"/>
    </row>
    <row r="55" spans="1:7" s="1" customFormat="1" ht="14.25" x14ac:dyDescent="0.2">
      <c r="A55" s="32" t="s">
        <v>10</v>
      </c>
      <c r="B55" s="32" t="s">
        <v>10</v>
      </c>
      <c r="C55" s="33" t="s">
        <v>38</v>
      </c>
      <c r="D55" s="34" t="s">
        <v>42</v>
      </c>
      <c r="E55" s="35">
        <v>6</v>
      </c>
      <c r="F55" s="36"/>
      <c r="G55" s="37">
        <f>ROUND(F55*$E55,2)</f>
        <v>0</v>
      </c>
    </row>
    <row r="56" spans="1:7" s="1" customFormat="1" ht="38.25" x14ac:dyDescent="0.2">
      <c r="A56" s="25"/>
      <c r="B56" s="26"/>
      <c r="C56" s="38"/>
      <c r="D56" s="52" t="s">
        <v>43</v>
      </c>
      <c r="E56" s="31"/>
      <c r="F56" s="39"/>
      <c r="G56" s="28"/>
    </row>
    <row r="57" spans="1:7" s="1" customFormat="1" ht="14.25" x14ac:dyDescent="0.2">
      <c r="A57" s="25"/>
      <c r="B57" s="26"/>
      <c r="C57" s="38"/>
      <c r="D57" s="52"/>
      <c r="E57" s="31"/>
      <c r="F57" s="39"/>
      <c r="G57" s="28"/>
    </row>
    <row r="58" spans="1:7" s="1" customFormat="1" ht="14.25" x14ac:dyDescent="0.2">
      <c r="A58" s="32" t="s">
        <v>10</v>
      </c>
      <c r="B58" s="32" t="s">
        <v>12</v>
      </c>
      <c r="C58" s="33" t="s">
        <v>38</v>
      </c>
      <c r="D58" s="34" t="s">
        <v>46</v>
      </c>
      <c r="E58" s="35">
        <v>13</v>
      </c>
      <c r="F58" s="36"/>
      <c r="G58" s="37">
        <f>ROUND(F58*$E58,2)</f>
        <v>0</v>
      </c>
    </row>
    <row r="59" spans="1:7" s="1" customFormat="1" ht="38.25" x14ac:dyDescent="0.2">
      <c r="A59" s="25"/>
      <c r="B59" s="26"/>
      <c r="C59" s="38"/>
      <c r="D59" s="52" t="s">
        <v>47</v>
      </c>
      <c r="E59" s="31"/>
      <c r="F59" s="39"/>
      <c r="G59" s="28"/>
    </row>
    <row r="60" spans="1:7" s="1" customFormat="1" ht="14.25" x14ac:dyDescent="0.2">
      <c r="A60" s="25"/>
      <c r="B60" s="26"/>
      <c r="C60" s="38"/>
      <c r="D60" s="52"/>
      <c r="E60" s="31"/>
      <c r="F60" s="39"/>
      <c r="G60" s="28"/>
    </row>
    <row r="61" spans="1:7" s="1" customFormat="1" ht="14.25" x14ac:dyDescent="0.2">
      <c r="A61" s="32" t="s">
        <v>10</v>
      </c>
      <c r="B61" s="32" t="s">
        <v>13</v>
      </c>
      <c r="C61" s="33" t="s">
        <v>2</v>
      </c>
      <c r="D61" s="34" t="s">
        <v>45</v>
      </c>
      <c r="E61" s="35">
        <v>4</v>
      </c>
      <c r="F61" s="36"/>
      <c r="G61" s="37">
        <f>ROUND(F61*$E61,2)</f>
        <v>0</v>
      </c>
    </row>
    <row r="62" spans="1:7" s="1" customFormat="1" ht="25.5" x14ac:dyDescent="0.2">
      <c r="A62" s="25"/>
      <c r="B62" s="26"/>
      <c r="C62" s="38"/>
      <c r="D62" s="52" t="s">
        <v>48</v>
      </c>
      <c r="E62" s="31"/>
      <c r="F62" s="39"/>
      <c r="G62" s="28"/>
    </row>
    <row r="63" spans="1:7" s="1" customFormat="1" ht="14.25" x14ac:dyDescent="0.2">
      <c r="A63" s="25"/>
      <c r="B63" s="26"/>
      <c r="C63" s="38"/>
      <c r="D63" s="52"/>
      <c r="E63" s="31"/>
      <c r="F63" s="39"/>
      <c r="G63" s="28"/>
    </row>
    <row r="64" spans="1:7" s="2" customFormat="1" ht="12.75" x14ac:dyDescent="0.2">
      <c r="A64" s="45"/>
      <c r="B64" s="26"/>
      <c r="C64" s="25"/>
      <c r="D64" s="51" t="s">
        <v>174</v>
      </c>
      <c r="E64" s="46"/>
      <c r="F64" s="47"/>
      <c r="G64" s="46">
        <f>SUM(G48:G63)</f>
        <v>0</v>
      </c>
    </row>
    <row r="66" spans="1:7" s="1" customFormat="1" ht="14.25" x14ac:dyDescent="0.2">
      <c r="A66" s="20" t="s">
        <v>49</v>
      </c>
      <c r="B66" s="20"/>
      <c r="C66" s="20" t="s">
        <v>7</v>
      </c>
      <c r="D66" s="21" t="s">
        <v>50</v>
      </c>
      <c r="E66" s="22"/>
      <c r="F66" s="50"/>
      <c r="G66" s="22">
        <f>+G101</f>
        <v>0</v>
      </c>
    </row>
    <row r="67" spans="1:7" s="1" customFormat="1" ht="14.25" x14ac:dyDescent="0.2">
      <c r="A67" s="25"/>
      <c r="B67" s="26"/>
      <c r="C67" s="38"/>
      <c r="D67" s="30"/>
      <c r="E67" s="31"/>
      <c r="F67" s="39"/>
      <c r="G67" s="28"/>
    </row>
    <row r="68" spans="1:7" s="1" customFormat="1" ht="14.25" x14ac:dyDescent="0.2">
      <c r="A68" s="32" t="s">
        <v>12</v>
      </c>
      <c r="B68" s="32" t="s">
        <v>6</v>
      </c>
      <c r="C68" s="33" t="s">
        <v>2</v>
      </c>
      <c r="D68" s="34" t="s">
        <v>53</v>
      </c>
      <c r="E68" s="35">
        <v>4</v>
      </c>
      <c r="F68" s="36"/>
      <c r="G68" s="37">
        <f>ROUND(F68*$E68,2)</f>
        <v>0</v>
      </c>
    </row>
    <row r="69" spans="1:7" s="2" customFormat="1" ht="114.75" x14ac:dyDescent="0.2">
      <c r="A69" s="25"/>
      <c r="B69" s="26"/>
      <c r="C69" s="43"/>
      <c r="D69" s="27" t="s">
        <v>217</v>
      </c>
      <c r="E69" s="31"/>
      <c r="F69" s="39"/>
      <c r="G69" s="28"/>
    </row>
    <row r="70" spans="1:7" s="1" customFormat="1" ht="14.25" x14ac:dyDescent="0.2">
      <c r="A70" s="25"/>
      <c r="B70" s="26"/>
      <c r="C70" s="38"/>
      <c r="D70" s="30"/>
      <c r="E70" s="31"/>
      <c r="F70" s="39"/>
      <c r="G70" s="28"/>
    </row>
    <row r="71" spans="1:7" s="1" customFormat="1" ht="14.25" x14ac:dyDescent="0.2">
      <c r="A71" s="32" t="s">
        <v>12</v>
      </c>
      <c r="B71" s="32" t="s">
        <v>9</v>
      </c>
      <c r="C71" s="33" t="s">
        <v>2</v>
      </c>
      <c r="D71" s="34" t="s">
        <v>54</v>
      </c>
      <c r="E71" s="35">
        <v>1</v>
      </c>
      <c r="F71" s="36"/>
      <c r="G71" s="37">
        <f>ROUND(F71*$E71,2)</f>
        <v>0</v>
      </c>
    </row>
    <row r="72" spans="1:7" s="1" customFormat="1" ht="38.25" x14ac:dyDescent="0.2">
      <c r="A72" s="25"/>
      <c r="B72" s="26"/>
      <c r="C72" s="38"/>
      <c r="D72" s="41" t="s">
        <v>55</v>
      </c>
      <c r="E72" s="31"/>
      <c r="F72" s="39"/>
      <c r="G72" s="28"/>
    </row>
    <row r="73" spans="1:7" s="1" customFormat="1" ht="14.25" x14ac:dyDescent="0.2">
      <c r="A73" s="25"/>
      <c r="B73" s="26"/>
      <c r="C73" s="38"/>
      <c r="D73" s="30"/>
      <c r="E73" s="31"/>
      <c r="F73" s="39"/>
      <c r="G73" s="28"/>
    </row>
    <row r="74" spans="1:7" s="1" customFormat="1" ht="14.25" x14ac:dyDescent="0.2">
      <c r="A74" s="32" t="s">
        <v>12</v>
      </c>
      <c r="B74" s="32" t="s">
        <v>10</v>
      </c>
      <c r="C74" s="33" t="s">
        <v>28</v>
      </c>
      <c r="D74" s="34" t="s">
        <v>57</v>
      </c>
      <c r="E74" s="35">
        <v>6.3</v>
      </c>
      <c r="F74" s="36"/>
      <c r="G74" s="37">
        <f>ROUND(F74*$E74,2)</f>
        <v>0</v>
      </c>
    </row>
    <row r="75" spans="1:7" s="1" customFormat="1" ht="102" x14ac:dyDescent="0.2">
      <c r="A75" s="25"/>
      <c r="B75" s="26"/>
      <c r="C75" s="38"/>
      <c r="D75" s="53" t="s">
        <v>221</v>
      </c>
      <c r="E75" s="31"/>
      <c r="F75" s="39"/>
      <c r="G75" s="28"/>
    </row>
    <row r="76" spans="1:7" s="1" customFormat="1" ht="14.25" x14ac:dyDescent="0.2">
      <c r="A76" s="25"/>
      <c r="B76" s="26"/>
      <c r="C76" s="38"/>
      <c r="D76" s="41"/>
      <c r="E76" s="31"/>
      <c r="F76" s="39"/>
      <c r="G76" s="28"/>
    </row>
    <row r="77" spans="1:7" s="1" customFormat="1" ht="14.25" x14ac:dyDescent="0.2">
      <c r="A77" s="32" t="s">
        <v>12</v>
      </c>
      <c r="B77" s="32" t="s">
        <v>12</v>
      </c>
      <c r="C77" s="33" t="s">
        <v>219</v>
      </c>
      <c r="D77" s="34" t="s">
        <v>218</v>
      </c>
      <c r="E77" s="35">
        <v>0.70874999999999999</v>
      </c>
      <c r="F77" s="36"/>
      <c r="G77" s="37">
        <f>ROUND(F77*$E77,2)</f>
        <v>0</v>
      </c>
    </row>
    <row r="78" spans="1:7" s="1" customFormat="1" ht="38.25" x14ac:dyDescent="0.2">
      <c r="A78" s="25"/>
      <c r="B78" s="26"/>
      <c r="C78" s="38"/>
      <c r="D78" s="53" t="s">
        <v>220</v>
      </c>
      <c r="E78" s="31"/>
      <c r="F78" s="39"/>
      <c r="G78" s="28"/>
    </row>
    <row r="79" spans="1:7" s="1" customFormat="1" ht="14.25" x14ac:dyDescent="0.2">
      <c r="A79" s="25"/>
      <c r="B79" s="26"/>
      <c r="C79" s="38"/>
      <c r="D79" s="30"/>
      <c r="E79" s="31"/>
      <c r="F79" s="39"/>
      <c r="G79" s="28"/>
    </row>
    <row r="80" spans="1:7" s="1" customFormat="1" ht="14.25" x14ac:dyDescent="0.2">
      <c r="A80" s="32" t="s">
        <v>12</v>
      </c>
      <c r="B80" s="32" t="s">
        <v>13</v>
      </c>
      <c r="C80" s="33" t="s">
        <v>28</v>
      </c>
      <c r="D80" s="34" t="s">
        <v>58</v>
      </c>
      <c r="E80" s="35">
        <v>53.65</v>
      </c>
      <c r="F80" s="36"/>
      <c r="G80" s="37">
        <f>ROUND(F80*$E80,2)</f>
        <v>0</v>
      </c>
    </row>
    <row r="81" spans="1:7" s="1" customFormat="1" ht="51" x14ac:dyDescent="0.2">
      <c r="A81" s="25"/>
      <c r="B81" s="26"/>
      <c r="C81" s="38"/>
      <c r="D81" s="41" t="s">
        <v>59</v>
      </c>
      <c r="E81" s="31"/>
      <c r="F81" s="39"/>
      <c r="G81" s="28"/>
    </row>
    <row r="82" spans="1:7" s="1" customFormat="1" ht="14.25" x14ac:dyDescent="0.2">
      <c r="A82" s="25"/>
      <c r="B82" s="26"/>
      <c r="C82" s="38"/>
      <c r="D82" s="41"/>
      <c r="E82" s="31"/>
      <c r="F82" s="39"/>
      <c r="G82" s="28"/>
    </row>
    <row r="83" spans="1:7" s="1" customFormat="1" ht="14.25" x14ac:dyDescent="0.2">
      <c r="A83" s="32" t="s">
        <v>12</v>
      </c>
      <c r="B83" s="32" t="s">
        <v>14</v>
      </c>
      <c r="C83" s="33" t="s">
        <v>28</v>
      </c>
      <c r="D83" s="34" t="s">
        <v>60</v>
      </c>
      <c r="E83" s="35">
        <v>46.2</v>
      </c>
      <c r="F83" s="36"/>
      <c r="G83" s="37">
        <f>ROUND(F83*$E83,2)</f>
        <v>0</v>
      </c>
    </row>
    <row r="84" spans="1:7" s="1" customFormat="1" ht="25.5" x14ac:dyDescent="0.2">
      <c r="A84" s="25"/>
      <c r="B84" s="26"/>
      <c r="C84" s="38"/>
      <c r="D84" s="41" t="s">
        <v>61</v>
      </c>
      <c r="E84" s="31"/>
      <c r="F84" s="39"/>
      <c r="G84" s="28"/>
    </row>
    <row r="85" spans="1:7" s="1" customFormat="1" ht="14.25" x14ac:dyDescent="0.2">
      <c r="A85" s="25"/>
      <c r="B85" s="26"/>
      <c r="C85" s="38"/>
      <c r="D85" s="41"/>
      <c r="E85" s="31"/>
      <c r="F85" s="39"/>
      <c r="G85" s="28"/>
    </row>
    <row r="86" spans="1:7" s="1" customFormat="1" ht="14.25" x14ac:dyDescent="0.2">
      <c r="A86" s="32" t="s">
        <v>12</v>
      </c>
      <c r="B86" s="32" t="s">
        <v>16</v>
      </c>
      <c r="C86" s="33" t="s">
        <v>28</v>
      </c>
      <c r="D86" s="34" t="s">
        <v>222</v>
      </c>
      <c r="E86" s="35">
        <v>158.04</v>
      </c>
      <c r="F86" s="36"/>
      <c r="G86" s="37">
        <f>ROUND(F86*$E86,2)</f>
        <v>0</v>
      </c>
    </row>
    <row r="87" spans="1:7" s="1" customFormat="1" ht="102" x14ac:dyDescent="0.2">
      <c r="A87" s="25"/>
      <c r="B87" s="26"/>
      <c r="C87" s="38"/>
      <c r="D87" s="41" t="s">
        <v>223</v>
      </c>
      <c r="E87" s="31"/>
      <c r="F87" s="39"/>
      <c r="G87" s="28"/>
    </row>
    <row r="88" spans="1:7" s="1" customFormat="1" ht="14.25" x14ac:dyDescent="0.2">
      <c r="A88" s="25"/>
      <c r="B88" s="26"/>
      <c r="C88" s="38"/>
      <c r="D88" s="41"/>
      <c r="E88" s="31"/>
      <c r="F88" s="39"/>
      <c r="G88" s="28"/>
    </row>
    <row r="89" spans="1:7" s="1" customFormat="1" ht="14.25" x14ac:dyDescent="0.2">
      <c r="A89" s="32" t="s">
        <v>12</v>
      </c>
      <c r="B89" s="32" t="s">
        <v>40</v>
      </c>
      <c r="C89" s="33" t="s">
        <v>28</v>
      </c>
      <c r="D89" s="34" t="s">
        <v>203</v>
      </c>
      <c r="E89" s="35">
        <v>3</v>
      </c>
      <c r="F89" s="36"/>
      <c r="G89" s="37">
        <f>ROUND(F89*$E89,2)</f>
        <v>0</v>
      </c>
    </row>
    <row r="90" spans="1:7" s="1" customFormat="1" ht="38.25" x14ac:dyDescent="0.2">
      <c r="A90" s="25"/>
      <c r="B90" s="26"/>
      <c r="C90" s="38"/>
      <c r="D90" s="53" t="s">
        <v>204</v>
      </c>
      <c r="E90" s="31"/>
      <c r="F90" s="39"/>
      <c r="G90" s="28"/>
    </row>
    <row r="91" spans="1:7" s="1" customFormat="1" ht="14.25" x14ac:dyDescent="0.2">
      <c r="A91" s="25"/>
      <c r="B91" s="26"/>
      <c r="C91" s="38"/>
      <c r="D91" s="41"/>
      <c r="E91" s="31"/>
      <c r="F91" s="39"/>
      <c r="G91" s="28"/>
    </row>
    <row r="92" spans="1:7" s="1" customFormat="1" ht="14.25" x14ac:dyDescent="0.2">
      <c r="A92" s="32" t="s">
        <v>12</v>
      </c>
      <c r="B92" s="32" t="s">
        <v>79</v>
      </c>
      <c r="C92" s="33" t="s">
        <v>28</v>
      </c>
      <c r="D92" s="34" t="s">
        <v>76</v>
      </c>
      <c r="E92" s="35">
        <v>19.5</v>
      </c>
      <c r="F92" s="36"/>
      <c r="G92" s="37">
        <f>ROUND(F92*$E92,2)</f>
        <v>0</v>
      </c>
    </row>
    <row r="93" spans="1:7" s="1" customFormat="1" ht="76.5" x14ac:dyDescent="0.2">
      <c r="A93" s="25"/>
      <c r="B93" s="26"/>
      <c r="C93" s="38"/>
      <c r="D93" s="53" t="s">
        <v>224</v>
      </c>
      <c r="E93" s="31"/>
      <c r="F93" s="39"/>
      <c r="G93" s="28"/>
    </row>
    <row r="94" spans="1:7" s="1" customFormat="1" ht="14.25" x14ac:dyDescent="0.2">
      <c r="A94" s="25"/>
      <c r="B94" s="26"/>
      <c r="C94" s="38"/>
      <c r="D94" s="41"/>
      <c r="E94" s="31"/>
      <c r="F94" s="39"/>
      <c r="G94" s="28"/>
    </row>
    <row r="95" spans="1:7" s="1" customFormat="1" ht="14.25" x14ac:dyDescent="0.2">
      <c r="A95" s="32" t="s">
        <v>12</v>
      </c>
      <c r="B95" s="32" t="s">
        <v>81</v>
      </c>
      <c r="C95" s="33" t="s">
        <v>179</v>
      </c>
      <c r="D95" s="34" t="s">
        <v>180</v>
      </c>
      <c r="E95" s="35">
        <v>32</v>
      </c>
      <c r="F95" s="36"/>
      <c r="G95" s="37">
        <f>ROUND(F95*$E95,2)</f>
        <v>0</v>
      </c>
    </row>
    <row r="96" spans="1:7" s="1" customFormat="1" ht="38.25" x14ac:dyDescent="0.2">
      <c r="A96" s="25"/>
      <c r="B96" s="26"/>
      <c r="C96" s="38"/>
      <c r="D96" s="53" t="s">
        <v>225</v>
      </c>
      <c r="E96" s="31"/>
      <c r="F96" s="39"/>
      <c r="G96" s="28"/>
    </row>
    <row r="97" spans="1:7" s="1" customFormat="1" ht="14.25" x14ac:dyDescent="0.2">
      <c r="A97" s="25"/>
      <c r="B97" s="26"/>
      <c r="C97" s="38"/>
      <c r="D97" s="41"/>
      <c r="E97" s="31"/>
      <c r="F97" s="39"/>
      <c r="G97" s="28"/>
    </row>
    <row r="98" spans="1:7" s="1" customFormat="1" ht="14.25" x14ac:dyDescent="0.2">
      <c r="A98" s="32" t="s">
        <v>12</v>
      </c>
      <c r="B98" s="32" t="s">
        <v>82</v>
      </c>
      <c r="C98" s="33" t="s">
        <v>28</v>
      </c>
      <c r="D98" s="34" t="s">
        <v>177</v>
      </c>
      <c r="E98" s="35">
        <v>4.6800000000000006</v>
      </c>
      <c r="F98" s="36"/>
      <c r="G98" s="37">
        <f>ROUND(F98*$E98,2)</f>
        <v>0</v>
      </c>
    </row>
    <row r="99" spans="1:7" s="1" customFormat="1" ht="165.75" x14ac:dyDescent="0.2">
      <c r="A99" s="25"/>
      <c r="B99" s="26"/>
      <c r="C99" s="38"/>
      <c r="D99" s="53" t="s">
        <v>261</v>
      </c>
      <c r="E99" s="31"/>
      <c r="F99" s="39"/>
      <c r="G99" s="28"/>
    </row>
    <row r="100" spans="1:7" s="1" customFormat="1" ht="14.25" x14ac:dyDescent="0.2">
      <c r="A100" s="25"/>
      <c r="B100" s="26"/>
      <c r="C100" s="38"/>
      <c r="D100" s="53"/>
      <c r="E100" s="31"/>
      <c r="F100" s="39"/>
      <c r="G100" s="28"/>
    </row>
    <row r="101" spans="1:7" s="2" customFormat="1" ht="12.75" x14ac:dyDescent="0.2">
      <c r="A101" s="45"/>
      <c r="B101" s="26"/>
      <c r="C101" s="25"/>
      <c r="D101" s="51" t="s">
        <v>161</v>
      </c>
      <c r="E101" s="46"/>
      <c r="F101" s="47"/>
      <c r="G101" s="46">
        <f>SUM(G67:G99)</f>
        <v>0</v>
      </c>
    </row>
    <row r="103" spans="1:7" s="1" customFormat="1" ht="14.25" x14ac:dyDescent="0.2">
      <c r="A103" s="20" t="s">
        <v>72</v>
      </c>
      <c r="B103" s="20"/>
      <c r="C103" s="20" t="s">
        <v>7</v>
      </c>
      <c r="D103" s="21" t="s">
        <v>68</v>
      </c>
      <c r="E103" s="22"/>
      <c r="F103" s="50"/>
      <c r="G103" s="22">
        <f>+G120</f>
        <v>0</v>
      </c>
    </row>
    <row r="104" spans="1:7" s="3" customFormat="1" ht="14.25" x14ac:dyDescent="0.2">
      <c r="A104" s="54"/>
      <c r="B104" s="54"/>
      <c r="C104" s="54"/>
      <c r="D104" s="55"/>
      <c r="E104" s="23"/>
      <c r="F104" s="56"/>
      <c r="G104" s="23"/>
    </row>
    <row r="105" spans="1:7" s="1" customFormat="1" ht="14.25" x14ac:dyDescent="0.2">
      <c r="A105" s="32" t="s">
        <v>13</v>
      </c>
      <c r="B105" s="32" t="s">
        <v>6</v>
      </c>
      <c r="C105" s="33" t="s">
        <v>2</v>
      </c>
      <c r="D105" s="34" t="s">
        <v>51</v>
      </c>
      <c r="E105" s="35">
        <v>8</v>
      </c>
      <c r="F105" s="36"/>
      <c r="G105" s="37">
        <f>ROUND(F105*$E105,2)</f>
        <v>0</v>
      </c>
    </row>
    <row r="106" spans="1:7" s="1" customFormat="1" ht="54" customHeight="1" x14ac:dyDescent="0.2">
      <c r="A106" s="25"/>
      <c r="B106" s="26"/>
      <c r="C106" s="38"/>
      <c r="D106" s="41" t="s">
        <v>226</v>
      </c>
      <c r="E106" s="31"/>
      <c r="F106" s="39"/>
      <c r="G106" s="28"/>
    </row>
    <row r="107" spans="1:7" s="1" customFormat="1" ht="14.25" x14ac:dyDescent="0.2">
      <c r="A107" s="25"/>
      <c r="B107" s="26"/>
      <c r="C107" s="38"/>
      <c r="D107" s="30"/>
      <c r="E107" s="31"/>
      <c r="F107" s="39"/>
      <c r="G107" s="28"/>
    </row>
    <row r="108" spans="1:7" s="1" customFormat="1" ht="14.25" x14ac:dyDescent="0.2">
      <c r="A108" s="32" t="s">
        <v>13</v>
      </c>
      <c r="B108" s="32" t="s">
        <v>9</v>
      </c>
      <c r="C108" s="33" t="s">
        <v>28</v>
      </c>
      <c r="D108" s="34" t="s">
        <v>52</v>
      </c>
      <c r="E108" s="35">
        <v>10.600000000000001</v>
      </c>
      <c r="F108" s="36"/>
      <c r="G108" s="37">
        <f>ROUND(F108*$E108,2)</f>
        <v>0</v>
      </c>
    </row>
    <row r="109" spans="1:7" s="1" customFormat="1" ht="38.25" x14ac:dyDescent="0.2">
      <c r="A109" s="25"/>
      <c r="B109" s="26"/>
      <c r="C109" s="38"/>
      <c r="D109" s="41" t="s">
        <v>62</v>
      </c>
      <c r="E109" s="31"/>
      <c r="F109" s="39"/>
      <c r="G109" s="28"/>
    </row>
    <row r="110" spans="1:7" s="3" customFormat="1" ht="14.25" x14ac:dyDescent="0.2">
      <c r="A110" s="54"/>
      <c r="B110" s="54"/>
      <c r="C110" s="54"/>
      <c r="D110" s="55"/>
      <c r="E110" s="23"/>
      <c r="F110" s="56"/>
      <c r="G110" s="23"/>
    </row>
    <row r="111" spans="1:7" s="1" customFormat="1" ht="14.25" x14ac:dyDescent="0.2">
      <c r="A111" s="32" t="s">
        <v>13</v>
      </c>
      <c r="B111" s="32" t="s">
        <v>10</v>
      </c>
      <c r="C111" s="33" t="s">
        <v>28</v>
      </c>
      <c r="D111" s="34" t="s">
        <v>73</v>
      </c>
      <c r="E111" s="35">
        <v>144.72</v>
      </c>
      <c r="F111" s="36"/>
      <c r="G111" s="37">
        <f>ROUND(F111*$E111,2)</f>
        <v>0</v>
      </c>
    </row>
    <row r="112" spans="1:7" s="3" customFormat="1" ht="63.75" x14ac:dyDescent="0.2">
      <c r="A112" s="54"/>
      <c r="B112" s="54"/>
      <c r="C112" s="54"/>
      <c r="D112" s="60" t="s">
        <v>227</v>
      </c>
      <c r="E112" s="31"/>
      <c r="F112" s="39"/>
      <c r="G112" s="28"/>
    </row>
    <row r="113" spans="1:7" s="3" customFormat="1" ht="14.25" x14ac:dyDescent="0.2">
      <c r="A113" s="54"/>
      <c r="B113" s="54"/>
      <c r="C113" s="54"/>
      <c r="D113" s="55"/>
      <c r="E113" s="23"/>
      <c r="F113" s="56"/>
      <c r="G113" s="23"/>
    </row>
    <row r="114" spans="1:7" s="1" customFormat="1" ht="14.25" x14ac:dyDescent="0.2">
      <c r="A114" s="32" t="s">
        <v>13</v>
      </c>
      <c r="B114" s="32" t="s">
        <v>12</v>
      </c>
      <c r="C114" s="33" t="s">
        <v>38</v>
      </c>
      <c r="D114" s="34" t="s">
        <v>69</v>
      </c>
      <c r="E114" s="35">
        <v>86.1</v>
      </c>
      <c r="F114" s="36"/>
      <c r="G114" s="37">
        <f>ROUND(F114*$E114,2)</f>
        <v>0</v>
      </c>
    </row>
    <row r="115" spans="1:7" s="3" customFormat="1" ht="25.5" x14ac:dyDescent="0.2">
      <c r="A115" s="54"/>
      <c r="B115" s="54"/>
      <c r="C115" s="54"/>
      <c r="D115" s="62" t="s">
        <v>70</v>
      </c>
      <c r="E115" s="31"/>
      <c r="F115" s="39"/>
      <c r="G115" s="28"/>
    </row>
    <row r="116" spans="1:7" s="1" customFormat="1" ht="14.25" x14ac:dyDescent="0.2">
      <c r="D116" s="2"/>
      <c r="F116" s="61"/>
      <c r="G116" s="6"/>
    </row>
    <row r="117" spans="1:7" s="1" customFormat="1" ht="14.25" x14ac:dyDescent="0.2">
      <c r="A117" s="32" t="s">
        <v>13</v>
      </c>
      <c r="B117" s="32" t="s">
        <v>13</v>
      </c>
      <c r="C117" s="33" t="s">
        <v>2</v>
      </c>
      <c r="D117" s="34" t="s">
        <v>71</v>
      </c>
      <c r="E117" s="35">
        <v>1</v>
      </c>
      <c r="F117" s="36"/>
      <c r="G117" s="37">
        <f>ROUND(F117*$E117,2)</f>
        <v>0</v>
      </c>
    </row>
    <row r="118" spans="1:7" s="63" customFormat="1" ht="38.25" x14ac:dyDescent="0.2">
      <c r="A118" s="54"/>
      <c r="B118" s="54"/>
      <c r="C118" s="54"/>
      <c r="D118" s="27" t="s">
        <v>228</v>
      </c>
      <c r="E118" s="31"/>
      <c r="F118" s="39"/>
      <c r="G118" s="28"/>
    </row>
    <row r="119" spans="1:7" s="3" customFormat="1" ht="14.25" x14ac:dyDescent="0.2">
      <c r="A119" s="54"/>
      <c r="B119" s="54"/>
      <c r="C119" s="54"/>
      <c r="D119" s="55"/>
      <c r="E119" s="23"/>
      <c r="F119" s="56"/>
      <c r="G119" s="23"/>
    </row>
    <row r="120" spans="1:7" s="2" customFormat="1" ht="12.75" x14ac:dyDescent="0.2">
      <c r="A120" s="45"/>
      <c r="B120" s="26"/>
      <c r="C120" s="25"/>
      <c r="D120" s="51" t="s">
        <v>74</v>
      </c>
      <c r="E120" s="46"/>
      <c r="F120" s="47"/>
      <c r="G120" s="46">
        <f>SUM(G104:G119)</f>
        <v>0</v>
      </c>
    </row>
    <row r="122" spans="1:7" s="1" customFormat="1" ht="14.25" x14ac:dyDescent="0.2">
      <c r="A122" s="20" t="s">
        <v>63</v>
      </c>
      <c r="B122" s="20"/>
      <c r="C122" s="20" t="s">
        <v>7</v>
      </c>
      <c r="D122" s="21" t="s">
        <v>64</v>
      </c>
      <c r="E122" s="22"/>
      <c r="F122" s="50"/>
      <c r="G122" s="22">
        <f>+G145</f>
        <v>0</v>
      </c>
    </row>
    <row r="123" spans="1:7" s="3" customFormat="1" ht="14.25" x14ac:dyDescent="0.2">
      <c r="A123" s="54"/>
      <c r="B123" s="54"/>
      <c r="C123" s="54"/>
      <c r="D123" s="55"/>
      <c r="E123" s="23"/>
      <c r="F123" s="56"/>
      <c r="G123" s="23"/>
    </row>
    <row r="124" spans="1:7" s="1" customFormat="1" ht="14.25" x14ac:dyDescent="0.2">
      <c r="A124" s="32" t="s">
        <v>14</v>
      </c>
      <c r="B124" s="32" t="s">
        <v>6</v>
      </c>
      <c r="C124" s="33" t="s">
        <v>11</v>
      </c>
      <c r="D124" s="34" t="s">
        <v>65</v>
      </c>
      <c r="E124" s="35">
        <v>71.52000000000001</v>
      </c>
      <c r="F124" s="36"/>
      <c r="G124" s="37">
        <f>ROUND(F124*$E124,2)</f>
        <v>0</v>
      </c>
    </row>
    <row r="125" spans="1:7" s="1" customFormat="1" ht="51" x14ac:dyDescent="0.2">
      <c r="A125" s="25"/>
      <c r="B125" s="26"/>
      <c r="C125" s="38"/>
      <c r="D125" s="41" t="s">
        <v>229</v>
      </c>
      <c r="E125" s="31"/>
      <c r="F125" s="39"/>
      <c r="G125" s="28"/>
    </row>
    <row r="126" spans="1:7" s="1" customFormat="1" ht="14.25" x14ac:dyDescent="0.2">
      <c r="A126" s="25"/>
      <c r="B126" s="26"/>
      <c r="C126" s="38"/>
      <c r="D126" s="30"/>
      <c r="E126" s="31"/>
      <c r="F126" s="39"/>
      <c r="G126" s="28"/>
    </row>
    <row r="127" spans="1:7" s="1" customFormat="1" ht="14.25" x14ac:dyDescent="0.2">
      <c r="A127" s="32" t="s">
        <v>14</v>
      </c>
      <c r="B127" s="32" t="s">
        <v>9</v>
      </c>
      <c r="C127" s="33" t="s">
        <v>28</v>
      </c>
      <c r="D127" s="34" t="s">
        <v>75</v>
      </c>
      <c r="E127" s="35">
        <v>25.884999999999994</v>
      </c>
      <c r="F127" s="36"/>
      <c r="G127" s="37">
        <f>ROUND(F127*$E127,2)</f>
        <v>0</v>
      </c>
    </row>
    <row r="128" spans="1:7" s="1" customFormat="1" ht="38.25" x14ac:dyDescent="0.2">
      <c r="A128" s="57"/>
      <c r="B128" s="58"/>
      <c r="C128" s="44"/>
      <c r="D128" s="41" t="s">
        <v>230</v>
      </c>
      <c r="E128" s="58"/>
      <c r="F128" s="59"/>
    </row>
    <row r="129" spans="1:7" s="3" customFormat="1" ht="14.25" x14ac:dyDescent="0.2">
      <c r="A129" s="54"/>
      <c r="B129" s="54"/>
      <c r="C129" s="54"/>
      <c r="D129" s="55"/>
      <c r="E129" s="23"/>
      <c r="F129" s="56"/>
      <c r="G129" s="23"/>
    </row>
    <row r="130" spans="1:7" s="1" customFormat="1" ht="14.25" x14ac:dyDescent="0.2">
      <c r="A130" s="32" t="s">
        <v>14</v>
      </c>
      <c r="B130" s="32" t="s">
        <v>10</v>
      </c>
      <c r="C130" s="33" t="s">
        <v>28</v>
      </c>
      <c r="D130" s="34" t="s">
        <v>66</v>
      </c>
      <c r="E130" s="35">
        <v>47.21</v>
      </c>
      <c r="F130" s="36"/>
      <c r="G130" s="37">
        <f>ROUND(F130*$E130,2)</f>
        <v>0</v>
      </c>
    </row>
    <row r="131" spans="1:7" s="3" customFormat="1" ht="89.25" x14ac:dyDescent="0.2">
      <c r="A131" s="54"/>
      <c r="B131" s="54"/>
      <c r="C131" s="25"/>
      <c r="D131" s="27" t="s">
        <v>231</v>
      </c>
      <c r="E131" s="31"/>
      <c r="F131" s="39"/>
      <c r="G131" s="28"/>
    </row>
    <row r="132" spans="1:7" s="3" customFormat="1" ht="14.25" x14ac:dyDescent="0.2">
      <c r="A132" s="54"/>
      <c r="B132" s="54"/>
      <c r="C132" s="54"/>
      <c r="D132" s="55"/>
      <c r="E132" s="23"/>
      <c r="F132" s="56"/>
      <c r="G132" s="23"/>
    </row>
    <row r="133" spans="1:7" s="1" customFormat="1" ht="14.25" x14ac:dyDescent="0.2">
      <c r="A133" s="32" t="s">
        <v>14</v>
      </c>
      <c r="B133" s="32" t="s">
        <v>12</v>
      </c>
      <c r="C133" s="33" t="s">
        <v>28</v>
      </c>
      <c r="D133" s="34" t="s">
        <v>77</v>
      </c>
      <c r="E133" s="35">
        <v>12.100000000000001</v>
      </c>
      <c r="F133" s="36"/>
      <c r="G133" s="37">
        <f>ROUND(F133*$E133,2)</f>
        <v>0</v>
      </c>
    </row>
    <row r="134" spans="1:7" s="3" customFormat="1" ht="76.5" x14ac:dyDescent="0.2">
      <c r="A134" s="54"/>
      <c r="B134" s="54"/>
      <c r="C134" s="25"/>
      <c r="D134" s="27" t="s">
        <v>233</v>
      </c>
      <c r="E134" s="31"/>
      <c r="F134" s="39"/>
      <c r="G134" s="28"/>
    </row>
    <row r="135" spans="1:7" s="3" customFormat="1" ht="14.25" x14ac:dyDescent="0.2">
      <c r="A135" s="54"/>
      <c r="B135" s="54"/>
      <c r="C135" s="54"/>
      <c r="D135" s="55"/>
      <c r="E135" s="23"/>
      <c r="F135" s="56"/>
      <c r="G135" s="23"/>
    </row>
    <row r="136" spans="1:7" s="1" customFormat="1" ht="14.25" x14ac:dyDescent="0.2">
      <c r="A136" s="32" t="s">
        <v>14</v>
      </c>
      <c r="B136" s="32" t="s">
        <v>14</v>
      </c>
      <c r="C136" s="33" t="s">
        <v>28</v>
      </c>
      <c r="D136" s="34" t="s">
        <v>232</v>
      </c>
      <c r="E136" s="35">
        <v>99.84</v>
      </c>
      <c r="F136" s="36"/>
      <c r="G136" s="37">
        <f>ROUND(F136*$E136,2)</f>
        <v>0</v>
      </c>
    </row>
    <row r="137" spans="1:7" s="3" customFormat="1" ht="102" x14ac:dyDescent="0.2">
      <c r="A137" s="54"/>
      <c r="B137" s="54"/>
      <c r="C137" s="25"/>
      <c r="D137" s="27" t="s">
        <v>234</v>
      </c>
      <c r="E137" s="31"/>
      <c r="F137" s="39"/>
      <c r="G137" s="28"/>
    </row>
    <row r="138" spans="1:7" s="3" customFormat="1" ht="14.25" x14ac:dyDescent="0.2">
      <c r="A138" s="54"/>
      <c r="B138" s="54"/>
      <c r="C138" s="54"/>
      <c r="D138" s="55"/>
      <c r="E138" s="23"/>
      <c r="F138" s="56"/>
      <c r="G138" s="23"/>
    </row>
    <row r="139" spans="1:7" s="1" customFormat="1" ht="14.25" x14ac:dyDescent="0.2">
      <c r="A139" s="32" t="s">
        <v>14</v>
      </c>
      <c r="B139" s="32" t="s">
        <v>16</v>
      </c>
      <c r="C139" s="33" t="s">
        <v>28</v>
      </c>
      <c r="D139" s="34" t="s">
        <v>159</v>
      </c>
      <c r="E139" s="35">
        <v>452.45000000000005</v>
      </c>
      <c r="F139" s="36"/>
      <c r="G139" s="37">
        <f>ROUND(F139*$E139,2)</f>
        <v>0</v>
      </c>
    </row>
    <row r="140" spans="1:7" s="3" customFormat="1" ht="25.5" x14ac:dyDescent="0.2">
      <c r="A140" s="54"/>
      <c r="B140" s="54"/>
      <c r="C140" s="25"/>
      <c r="D140" s="27" t="s">
        <v>160</v>
      </c>
      <c r="E140" s="31"/>
      <c r="F140" s="39"/>
      <c r="G140" s="28"/>
    </row>
    <row r="141" spans="1:7" s="3" customFormat="1" ht="14.25" x14ac:dyDescent="0.2">
      <c r="A141" s="54"/>
      <c r="B141" s="54"/>
      <c r="C141" s="54"/>
      <c r="D141" s="55"/>
      <c r="E141" s="104"/>
      <c r="F141" s="39"/>
      <c r="G141" s="28"/>
    </row>
    <row r="142" spans="1:7" s="1" customFormat="1" ht="14.25" x14ac:dyDescent="0.2">
      <c r="A142" s="32" t="s">
        <v>14</v>
      </c>
      <c r="B142" s="32" t="s">
        <v>40</v>
      </c>
      <c r="C142" s="33" t="s">
        <v>38</v>
      </c>
      <c r="D142" s="34" t="s">
        <v>209</v>
      </c>
      <c r="E142" s="35">
        <v>25</v>
      </c>
      <c r="F142" s="36"/>
      <c r="G142" s="37">
        <f>ROUND(F142*$E142,2)</f>
        <v>0</v>
      </c>
    </row>
    <row r="143" spans="1:7" s="3" customFormat="1" ht="38.25" x14ac:dyDescent="0.2">
      <c r="A143" s="54"/>
      <c r="B143" s="54"/>
      <c r="C143" s="25"/>
      <c r="D143" s="27" t="s">
        <v>235</v>
      </c>
      <c r="E143" s="31"/>
      <c r="F143" s="39"/>
      <c r="G143" s="28"/>
    </row>
    <row r="144" spans="1:7" s="3" customFormat="1" ht="14.25" x14ac:dyDescent="0.2">
      <c r="A144" s="54"/>
      <c r="B144" s="54"/>
      <c r="C144" s="54"/>
      <c r="D144" s="55"/>
      <c r="E144" s="104"/>
      <c r="F144" s="39"/>
      <c r="G144" s="28"/>
    </row>
    <row r="145" spans="1:7" s="2" customFormat="1" ht="12.75" x14ac:dyDescent="0.2">
      <c r="A145" s="45"/>
      <c r="B145" s="26"/>
      <c r="C145" s="25"/>
      <c r="D145" s="51" t="s">
        <v>67</v>
      </c>
      <c r="E145" s="46"/>
      <c r="F145" s="47"/>
      <c r="G145" s="46">
        <f>SUM(G123:G144)</f>
        <v>0</v>
      </c>
    </row>
    <row r="146" spans="1:7" s="3" customFormat="1" ht="14.25" x14ac:dyDescent="0.2">
      <c r="A146" s="54"/>
      <c r="B146" s="54"/>
      <c r="C146" s="54"/>
      <c r="D146" s="55"/>
      <c r="E146" s="23"/>
      <c r="F146" s="56"/>
      <c r="G146" s="23"/>
    </row>
    <row r="147" spans="1:7" s="3" customFormat="1" ht="14.25" x14ac:dyDescent="0.2">
      <c r="A147" s="20" t="s">
        <v>92</v>
      </c>
      <c r="B147" s="20"/>
      <c r="C147" s="20" t="s">
        <v>7</v>
      </c>
      <c r="D147" s="21" t="s">
        <v>78</v>
      </c>
      <c r="E147" s="22"/>
      <c r="F147" s="50"/>
      <c r="G147" s="22">
        <f>+G164</f>
        <v>0</v>
      </c>
    </row>
    <row r="148" spans="1:7" x14ac:dyDescent="0.25">
      <c r="A148" s="54"/>
      <c r="B148" s="54"/>
      <c r="C148" s="54"/>
      <c r="D148" s="55"/>
      <c r="E148" s="23"/>
      <c r="F148" s="56"/>
      <c r="G148" s="23"/>
    </row>
    <row r="149" spans="1:7" x14ac:dyDescent="0.25">
      <c r="A149" s="32" t="s">
        <v>16</v>
      </c>
      <c r="B149" s="32" t="s">
        <v>6</v>
      </c>
      <c r="C149" s="33" t="s">
        <v>2</v>
      </c>
      <c r="D149" s="34" t="s">
        <v>90</v>
      </c>
      <c r="E149" s="35">
        <v>1</v>
      </c>
      <c r="F149" s="36"/>
      <c r="G149" s="37">
        <f>ROUND(F149*$E149,2)</f>
        <v>0</v>
      </c>
    </row>
    <row r="150" spans="1:7" ht="127.5" x14ac:dyDescent="0.25">
      <c r="A150" s="54"/>
      <c r="B150" s="54"/>
      <c r="C150" s="54"/>
      <c r="D150" s="64" t="s">
        <v>236</v>
      </c>
      <c r="E150" s="31"/>
      <c r="F150" s="39"/>
      <c r="G150" s="28"/>
    </row>
    <row r="151" spans="1:7" x14ac:dyDescent="0.25">
      <c r="A151" s="54"/>
      <c r="B151" s="54"/>
      <c r="C151" s="54"/>
      <c r="D151" s="62"/>
      <c r="E151" s="23"/>
      <c r="F151" s="56"/>
      <c r="G151" s="23"/>
    </row>
    <row r="152" spans="1:7" x14ac:dyDescent="0.25">
      <c r="A152" s="32" t="s">
        <v>16</v>
      </c>
      <c r="B152" s="32" t="s">
        <v>9</v>
      </c>
      <c r="C152" s="33" t="s">
        <v>80</v>
      </c>
      <c r="D152" s="34" t="s">
        <v>91</v>
      </c>
      <c r="E152" s="35">
        <v>1</v>
      </c>
      <c r="F152" s="36"/>
      <c r="G152" s="37">
        <f>ROUND(F152*$E152,2)</f>
        <v>0</v>
      </c>
    </row>
    <row r="153" spans="1:7" ht="25.5" x14ac:dyDescent="0.25">
      <c r="A153" s="54"/>
      <c r="B153" s="54"/>
      <c r="C153" s="54"/>
      <c r="D153" s="64" t="s">
        <v>237</v>
      </c>
      <c r="E153" s="31"/>
      <c r="F153" s="39"/>
      <c r="G153" s="28"/>
    </row>
    <row r="154" spans="1:7" x14ac:dyDescent="0.25">
      <c r="A154" s="54"/>
      <c r="B154" s="54"/>
      <c r="C154" s="54"/>
      <c r="D154" s="63"/>
      <c r="E154" s="31"/>
      <c r="F154" s="39"/>
      <c r="G154" s="28"/>
    </row>
    <row r="155" spans="1:7" x14ac:dyDescent="0.25">
      <c r="A155" s="32" t="s">
        <v>16</v>
      </c>
      <c r="B155" s="32" t="s">
        <v>10</v>
      </c>
      <c r="C155" s="33" t="s">
        <v>2</v>
      </c>
      <c r="D155" s="34" t="s">
        <v>178</v>
      </c>
      <c r="E155" s="35">
        <v>1</v>
      </c>
      <c r="F155" s="36"/>
      <c r="G155" s="37">
        <f>ROUND(F155*$E155,2)</f>
        <v>0</v>
      </c>
    </row>
    <row r="156" spans="1:7" ht="38.25" x14ac:dyDescent="0.25">
      <c r="A156" s="54"/>
      <c r="B156" s="54"/>
      <c r="C156" s="54"/>
      <c r="D156" s="64" t="s">
        <v>238</v>
      </c>
      <c r="E156" s="31"/>
      <c r="F156" s="39"/>
      <c r="G156" s="28"/>
    </row>
    <row r="157" spans="1:7" x14ac:dyDescent="0.25">
      <c r="A157" s="54"/>
      <c r="B157" s="54"/>
      <c r="C157" s="54"/>
      <c r="D157" s="63"/>
      <c r="E157" s="31"/>
      <c r="F157" s="39"/>
      <c r="G157" s="28"/>
    </row>
    <row r="158" spans="1:7" x14ac:dyDescent="0.25">
      <c r="A158" s="32" t="s">
        <v>16</v>
      </c>
      <c r="B158" s="32" t="s">
        <v>12</v>
      </c>
      <c r="C158" s="33" t="s">
        <v>2</v>
      </c>
      <c r="D158" s="34" t="s">
        <v>181</v>
      </c>
      <c r="E158" s="35">
        <v>2</v>
      </c>
      <c r="F158" s="36"/>
      <c r="G158" s="37">
        <f>ROUND(F158*$E158,2)</f>
        <v>0</v>
      </c>
    </row>
    <row r="159" spans="1:7" ht="63.75" x14ac:dyDescent="0.25">
      <c r="A159" s="54"/>
      <c r="B159" s="54"/>
      <c r="C159" s="54"/>
      <c r="D159" s="64" t="s">
        <v>182</v>
      </c>
      <c r="E159" s="31"/>
      <c r="F159" s="39"/>
      <c r="G159" s="28"/>
    </row>
    <row r="160" spans="1:7" x14ac:dyDescent="0.25">
      <c r="A160" s="54"/>
      <c r="B160" s="54"/>
      <c r="C160" s="54"/>
      <c r="D160" s="62"/>
      <c r="E160" s="23"/>
      <c r="F160" s="56"/>
      <c r="G160" s="23"/>
    </row>
    <row r="161" spans="1:7" x14ac:dyDescent="0.25">
      <c r="A161" s="32" t="s">
        <v>16</v>
      </c>
      <c r="B161" s="32" t="s">
        <v>13</v>
      </c>
      <c r="C161" s="33" t="s">
        <v>211</v>
      </c>
      <c r="D161" s="34" t="s">
        <v>212</v>
      </c>
      <c r="E161" s="35">
        <v>24.8</v>
      </c>
      <c r="F161" s="36"/>
      <c r="G161" s="37">
        <f>ROUND(F161*$E161,2)</f>
        <v>0</v>
      </c>
    </row>
    <row r="162" spans="1:7" ht="25.5" x14ac:dyDescent="0.25">
      <c r="A162" s="54"/>
      <c r="B162" s="54"/>
      <c r="C162" s="54"/>
      <c r="D162" s="64" t="s">
        <v>265</v>
      </c>
      <c r="E162" s="31"/>
      <c r="F162" s="39"/>
      <c r="G162" s="28"/>
    </row>
    <row r="163" spans="1:7" x14ac:dyDescent="0.25">
      <c r="A163" s="54"/>
      <c r="B163" s="54"/>
      <c r="C163" s="54"/>
      <c r="D163" s="62"/>
      <c r="E163" s="23"/>
      <c r="F163" s="56"/>
      <c r="G163" s="23"/>
    </row>
    <row r="164" spans="1:7" x14ac:dyDescent="0.25">
      <c r="A164" s="45"/>
      <c r="B164" s="26"/>
      <c r="C164" s="25"/>
      <c r="D164" s="51" t="s">
        <v>93</v>
      </c>
      <c r="E164" s="46"/>
      <c r="F164" s="47"/>
      <c r="G164" s="46">
        <f>SUM(G148:G163)</f>
        <v>0</v>
      </c>
    </row>
    <row r="166" spans="1:7" x14ac:dyDescent="0.25">
      <c r="A166" s="20" t="s">
        <v>40</v>
      </c>
      <c r="B166" s="20"/>
      <c r="C166" s="20" t="s">
        <v>7</v>
      </c>
      <c r="D166" s="21" t="s">
        <v>94</v>
      </c>
      <c r="E166" s="22"/>
      <c r="F166" s="50"/>
      <c r="G166" s="22">
        <f>+G179</f>
        <v>0</v>
      </c>
    </row>
    <row r="167" spans="1:7" x14ac:dyDescent="0.25">
      <c r="A167" s="54"/>
      <c r="B167" s="54"/>
      <c r="C167" s="54"/>
      <c r="D167" s="55"/>
      <c r="E167" s="23"/>
      <c r="F167" s="56"/>
      <c r="G167" s="23"/>
    </row>
    <row r="168" spans="1:7" x14ac:dyDescent="0.25">
      <c r="A168" s="32" t="s">
        <v>40</v>
      </c>
      <c r="B168" s="32" t="s">
        <v>6</v>
      </c>
      <c r="C168" s="33" t="s">
        <v>2</v>
      </c>
      <c r="D168" s="34" t="s">
        <v>95</v>
      </c>
      <c r="E168" s="35">
        <v>2</v>
      </c>
      <c r="F168" s="36"/>
      <c r="G168" s="37">
        <f>ROUND(F168*$E168,2)</f>
        <v>0</v>
      </c>
    </row>
    <row r="169" spans="1:7" ht="114.75" x14ac:dyDescent="0.25">
      <c r="A169" s="54"/>
      <c r="B169" s="54"/>
      <c r="C169" s="54"/>
      <c r="D169" s="41" t="s">
        <v>240</v>
      </c>
      <c r="E169" s="31"/>
      <c r="F169" s="39"/>
      <c r="G169" s="28"/>
    </row>
    <row r="170" spans="1:7" x14ac:dyDescent="0.25">
      <c r="A170" s="54"/>
      <c r="B170" s="54"/>
      <c r="C170" s="54"/>
      <c r="D170" s="55"/>
      <c r="E170" s="23"/>
      <c r="F170" s="56"/>
      <c r="G170" s="23"/>
    </row>
    <row r="171" spans="1:7" x14ac:dyDescent="0.25">
      <c r="A171" s="32" t="s">
        <v>40</v>
      </c>
      <c r="B171" s="32" t="s">
        <v>9</v>
      </c>
      <c r="C171" s="33" t="s">
        <v>2</v>
      </c>
      <c r="D171" s="34" t="s">
        <v>239</v>
      </c>
      <c r="E171" s="35">
        <v>4</v>
      </c>
      <c r="F171" s="36"/>
      <c r="G171" s="37">
        <f>ROUND(F171*$E171,2)</f>
        <v>0</v>
      </c>
    </row>
    <row r="172" spans="1:7" ht="114.75" x14ac:dyDescent="0.25">
      <c r="A172" s="54"/>
      <c r="B172" s="54"/>
      <c r="C172" s="54"/>
      <c r="D172" s="41" t="s">
        <v>241</v>
      </c>
      <c r="E172" s="31"/>
      <c r="F172" s="39"/>
      <c r="G172" s="28"/>
    </row>
    <row r="173" spans="1:7" x14ac:dyDescent="0.25">
      <c r="A173" s="54"/>
      <c r="B173" s="54"/>
      <c r="C173" s="54"/>
      <c r="D173" s="55"/>
      <c r="E173" s="31"/>
      <c r="F173" s="39"/>
      <c r="G173" s="28"/>
    </row>
    <row r="174" spans="1:7" x14ac:dyDescent="0.25">
      <c r="A174" s="54"/>
      <c r="B174" s="54"/>
      <c r="C174" s="54"/>
      <c r="D174" s="55"/>
      <c r="E174" s="40">
        <v>4</v>
      </c>
      <c r="F174" s="39"/>
      <c r="G174" s="28"/>
    </row>
    <row r="175" spans="1:7" x14ac:dyDescent="0.25">
      <c r="A175" s="54"/>
      <c r="B175" s="54"/>
      <c r="C175" s="54"/>
      <c r="D175" s="109"/>
      <c r="E175" s="31"/>
      <c r="F175" s="39"/>
      <c r="G175" s="28"/>
    </row>
    <row r="176" spans="1:7" x14ac:dyDescent="0.25">
      <c r="A176" s="32" t="s">
        <v>40</v>
      </c>
      <c r="B176" s="32" t="s">
        <v>10</v>
      </c>
      <c r="C176" s="33" t="s">
        <v>2</v>
      </c>
      <c r="D176" s="108" t="s">
        <v>268</v>
      </c>
      <c r="E176" s="35">
        <v>2</v>
      </c>
      <c r="F176" s="36"/>
      <c r="G176" s="37">
        <f>ROUND(F176*$E176,2)</f>
        <v>0</v>
      </c>
    </row>
    <row r="177" spans="1:7" ht="76.5" x14ac:dyDescent="0.25">
      <c r="A177" s="54"/>
      <c r="B177" s="54"/>
      <c r="C177" s="54"/>
      <c r="D177" s="107" t="s">
        <v>269</v>
      </c>
      <c r="E177" s="31"/>
      <c r="F177" s="39"/>
      <c r="G177" s="28"/>
    </row>
    <row r="178" spans="1:7" x14ac:dyDescent="0.25">
      <c r="A178" s="54"/>
      <c r="B178" s="54"/>
      <c r="C178" s="54"/>
      <c r="D178" s="55"/>
      <c r="E178" s="23"/>
      <c r="F178" s="56"/>
      <c r="G178" s="23"/>
    </row>
    <row r="179" spans="1:7" x14ac:dyDescent="0.25">
      <c r="A179" s="45"/>
      <c r="B179" s="26"/>
      <c r="C179" s="25"/>
      <c r="D179" s="51" t="s">
        <v>96</v>
      </c>
      <c r="E179" s="46"/>
      <c r="F179" s="47"/>
      <c r="G179" s="46">
        <f>SUM(G167:G177)</f>
        <v>0</v>
      </c>
    </row>
    <row r="181" spans="1:7" x14ac:dyDescent="0.25">
      <c r="A181" s="20" t="s">
        <v>79</v>
      </c>
      <c r="B181" s="20"/>
      <c r="C181" s="20" t="s">
        <v>7</v>
      </c>
      <c r="D181" s="21" t="s">
        <v>103</v>
      </c>
      <c r="E181" s="22"/>
      <c r="F181" s="50"/>
      <c r="G181" s="22">
        <f>+G204</f>
        <v>0</v>
      </c>
    </row>
    <row r="182" spans="1:7" x14ac:dyDescent="0.25">
      <c r="A182" s="54"/>
      <c r="B182" s="54"/>
      <c r="C182" s="54"/>
      <c r="D182" s="55"/>
      <c r="E182" s="23"/>
      <c r="F182" s="56"/>
      <c r="G182" s="23"/>
    </row>
    <row r="183" spans="1:7" x14ac:dyDescent="0.25">
      <c r="A183" s="32" t="s">
        <v>79</v>
      </c>
      <c r="B183" s="32" t="s">
        <v>6</v>
      </c>
      <c r="C183" s="33" t="s">
        <v>2</v>
      </c>
      <c r="D183" s="34" t="s">
        <v>97</v>
      </c>
      <c r="E183" s="35">
        <v>2</v>
      </c>
      <c r="F183" s="36"/>
      <c r="G183" s="37">
        <f>ROUND(F183*$E183,2)</f>
        <v>0</v>
      </c>
    </row>
    <row r="184" spans="1:7" ht="38.25" x14ac:dyDescent="0.25">
      <c r="A184" s="54"/>
      <c r="B184" s="54"/>
      <c r="C184" s="54"/>
      <c r="D184" s="41" t="s">
        <v>242</v>
      </c>
      <c r="E184" s="31"/>
      <c r="F184" s="39"/>
      <c r="G184" s="28"/>
    </row>
    <row r="185" spans="1:7" x14ac:dyDescent="0.25">
      <c r="A185" s="54"/>
      <c r="B185" s="54"/>
      <c r="C185" s="54"/>
      <c r="D185" s="30"/>
      <c r="E185" s="23"/>
      <c r="F185" s="56"/>
      <c r="G185" s="23"/>
    </row>
    <row r="186" spans="1:7" x14ac:dyDescent="0.25">
      <c r="A186" s="32" t="s">
        <v>79</v>
      </c>
      <c r="B186" s="32" t="s">
        <v>9</v>
      </c>
      <c r="C186" s="33" t="s">
        <v>2</v>
      </c>
      <c r="D186" s="34" t="s">
        <v>98</v>
      </c>
      <c r="E186" s="35">
        <v>2</v>
      </c>
      <c r="F186" s="36"/>
      <c r="G186" s="37">
        <f>ROUND(F186*$E186,2)</f>
        <v>0</v>
      </c>
    </row>
    <row r="187" spans="1:7" ht="38.25" x14ac:dyDescent="0.25">
      <c r="A187" s="54"/>
      <c r="B187" s="54"/>
      <c r="C187" s="54"/>
      <c r="D187" s="41" t="s">
        <v>99</v>
      </c>
      <c r="E187" s="31"/>
      <c r="F187" s="39"/>
      <c r="G187" s="28"/>
    </row>
    <row r="188" spans="1:7" x14ac:dyDescent="0.25">
      <c r="A188" s="54"/>
      <c r="B188" s="54"/>
      <c r="C188" s="54"/>
      <c r="D188" s="30"/>
      <c r="E188" s="23"/>
      <c r="F188" s="56"/>
      <c r="G188" s="23"/>
    </row>
    <row r="189" spans="1:7" x14ac:dyDescent="0.25">
      <c r="A189" s="32" t="s">
        <v>79</v>
      </c>
      <c r="B189" s="32" t="s">
        <v>10</v>
      </c>
      <c r="C189" s="33" t="s">
        <v>2</v>
      </c>
      <c r="D189" s="34" t="s">
        <v>100</v>
      </c>
      <c r="E189" s="35">
        <v>2</v>
      </c>
      <c r="F189" s="36"/>
      <c r="G189" s="37">
        <f>ROUND(F189*$E189,2)</f>
        <v>0</v>
      </c>
    </row>
    <row r="190" spans="1:7" x14ac:dyDescent="0.25">
      <c r="A190" s="54"/>
      <c r="B190" s="54"/>
      <c r="C190" s="54"/>
      <c r="D190" s="27" t="s">
        <v>243</v>
      </c>
      <c r="E190" s="31"/>
      <c r="F190" s="39"/>
      <c r="G190" s="28"/>
    </row>
    <row r="191" spans="1:7" x14ac:dyDescent="0.25">
      <c r="A191" s="54"/>
      <c r="B191" s="54"/>
      <c r="C191" s="54"/>
      <c r="D191" s="30"/>
      <c r="E191" s="23"/>
      <c r="F191" s="56"/>
      <c r="G191" s="23"/>
    </row>
    <row r="192" spans="1:7" x14ac:dyDescent="0.25">
      <c r="A192" s="32" t="s">
        <v>79</v>
      </c>
      <c r="B192" s="32" t="s">
        <v>12</v>
      </c>
      <c r="C192" s="33" t="s">
        <v>2</v>
      </c>
      <c r="D192" s="34" t="s">
        <v>101</v>
      </c>
      <c r="E192" s="35">
        <v>2</v>
      </c>
      <c r="F192" s="36"/>
      <c r="G192" s="37">
        <f>ROUND(F192*$E192,2)</f>
        <v>0</v>
      </c>
    </row>
    <row r="193" spans="1:7" x14ac:dyDescent="0.25">
      <c r="A193" s="54"/>
      <c r="B193" s="54"/>
      <c r="C193" s="54"/>
      <c r="D193" s="41" t="s">
        <v>102</v>
      </c>
      <c r="E193" s="31"/>
      <c r="F193" s="39"/>
      <c r="G193" s="28"/>
    </row>
    <row r="194" spans="1:7" x14ac:dyDescent="0.25">
      <c r="A194" s="54"/>
      <c r="B194" s="54"/>
      <c r="C194" s="54"/>
      <c r="D194" s="41"/>
      <c r="E194" s="31"/>
      <c r="F194" s="39"/>
      <c r="G194" s="28"/>
    </row>
    <row r="195" spans="1:7" x14ac:dyDescent="0.25">
      <c r="A195" s="32" t="s">
        <v>79</v>
      </c>
      <c r="B195" s="32" t="s">
        <v>13</v>
      </c>
      <c r="C195" s="33" t="s">
        <v>2</v>
      </c>
      <c r="D195" s="34" t="s">
        <v>104</v>
      </c>
      <c r="E195" s="35">
        <v>4</v>
      </c>
      <c r="F195" s="36"/>
      <c r="G195" s="37">
        <f>ROUND(F195*$E195,2)</f>
        <v>0</v>
      </c>
    </row>
    <row r="196" spans="1:7" ht="38.25" x14ac:dyDescent="0.25">
      <c r="A196" s="54"/>
      <c r="B196" s="54"/>
      <c r="C196" s="54"/>
      <c r="D196" s="41" t="s">
        <v>107</v>
      </c>
      <c r="E196" s="31"/>
      <c r="F196" s="39"/>
      <c r="G196" s="28"/>
    </row>
    <row r="197" spans="1:7" x14ac:dyDescent="0.25">
      <c r="A197" s="54"/>
      <c r="B197" s="54"/>
      <c r="C197" s="54"/>
      <c r="D197" s="30"/>
      <c r="E197" s="23"/>
      <c r="F197" s="56"/>
      <c r="G197" s="23"/>
    </row>
    <row r="198" spans="1:7" x14ac:dyDescent="0.25">
      <c r="A198" s="32" t="s">
        <v>79</v>
      </c>
      <c r="B198" s="32" t="s">
        <v>14</v>
      </c>
      <c r="C198" s="33" t="s">
        <v>2</v>
      </c>
      <c r="D198" s="34" t="s">
        <v>106</v>
      </c>
      <c r="E198" s="35">
        <v>2</v>
      </c>
      <c r="F198" s="36"/>
      <c r="G198" s="37">
        <f>ROUND(F198*$E198,2)</f>
        <v>0</v>
      </c>
    </row>
    <row r="199" spans="1:7" ht="25.5" x14ac:dyDescent="0.25">
      <c r="A199" s="54"/>
      <c r="B199" s="54"/>
      <c r="C199" s="54"/>
      <c r="D199" s="41" t="s">
        <v>105</v>
      </c>
      <c r="E199" s="31"/>
      <c r="F199" s="39"/>
      <c r="G199" s="28"/>
    </row>
    <row r="200" spans="1:7" x14ac:dyDescent="0.25">
      <c r="A200" s="54"/>
      <c r="B200" s="54"/>
      <c r="C200" s="54"/>
      <c r="D200" s="41"/>
      <c r="E200" s="31"/>
      <c r="F200" s="39"/>
      <c r="G200" s="28"/>
    </row>
    <row r="201" spans="1:7" x14ac:dyDescent="0.25">
      <c r="A201" s="32" t="s">
        <v>79</v>
      </c>
      <c r="B201" s="32" t="s">
        <v>16</v>
      </c>
      <c r="C201" s="33" t="s">
        <v>2</v>
      </c>
      <c r="D201" s="34" t="s">
        <v>108</v>
      </c>
      <c r="E201" s="35">
        <v>2</v>
      </c>
      <c r="F201" s="36"/>
      <c r="G201" s="37">
        <f>ROUND(F201*$E201,2)</f>
        <v>0</v>
      </c>
    </row>
    <row r="202" spans="1:7" ht="25.5" x14ac:dyDescent="0.25">
      <c r="A202" s="54"/>
      <c r="B202" s="54"/>
      <c r="C202" s="54"/>
      <c r="D202" s="41" t="s">
        <v>109</v>
      </c>
      <c r="E202" s="31"/>
      <c r="F202" s="39"/>
      <c r="G202" s="28"/>
    </row>
    <row r="203" spans="1:7" x14ac:dyDescent="0.25">
      <c r="A203" s="54"/>
      <c r="B203" s="54"/>
      <c r="C203" s="54"/>
      <c r="D203" s="41"/>
      <c r="E203" s="31"/>
      <c r="F203" s="39"/>
      <c r="G203" s="28"/>
    </row>
    <row r="204" spans="1:7" x14ac:dyDescent="0.25">
      <c r="A204" s="45"/>
      <c r="B204" s="26"/>
      <c r="C204" s="25"/>
      <c r="D204" s="51" t="s">
        <v>170</v>
      </c>
      <c r="E204" s="46"/>
      <c r="F204" s="47"/>
      <c r="G204" s="46">
        <f>SUM(G182:G203)</f>
        <v>0</v>
      </c>
    </row>
    <row r="206" spans="1:7" x14ac:dyDescent="0.25">
      <c r="A206" s="20" t="s">
        <v>81</v>
      </c>
      <c r="B206" s="20"/>
      <c r="C206" s="20" t="s">
        <v>7</v>
      </c>
      <c r="D206" s="21" t="s">
        <v>110</v>
      </c>
      <c r="E206" s="22"/>
      <c r="F206" s="50"/>
      <c r="G206" s="22">
        <f>+G216</f>
        <v>0</v>
      </c>
    </row>
    <row r="207" spans="1:7" x14ac:dyDescent="0.25">
      <c r="A207" s="54"/>
      <c r="B207" s="54"/>
      <c r="C207" s="54"/>
      <c r="D207" s="55"/>
      <c r="E207" s="23"/>
      <c r="F207" s="56"/>
      <c r="G207" s="23"/>
    </row>
    <row r="208" spans="1:7" ht="114.75" x14ac:dyDescent="0.25">
      <c r="A208" s="54"/>
      <c r="B208" s="54"/>
      <c r="C208" s="54"/>
      <c r="D208" s="55" t="s">
        <v>244</v>
      </c>
      <c r="E208" s="23"/>
      <c r="F208" s="56"/>
      <c r="G208" s="23"/>
    </row>
    <row r="209" spans="1:7" x14ac:dyDescent="0.25">
      <c r="A209" s="54"/>
      <c r="B209" s="54"/>
      <c r="C209" s="54"/>
      <c r="D209" s="55"/>
      <c r="E209" s="23"/>
      <c r="F209" s="56"/>
      <c r="G209" s="23"/>
    </row>
    <row r="210" spans="1:7" x14ac:dyDescent="0.25">
      <c r="A210" s="32" t="s">
        <v>81</v>
      </c>
      <c r="B210" s="32" t="s">
        <v>6</v>
      </c>
      <c r="C210" s="33" t="s">
        <v>2</v>
      </c>
      <c r="D210" s="34" t="s">
        <v>111</v>
      </c>
      <c r="E210" s="35">
        <v>2</v>
      </c>
      <c r="F210" s="36"/>
      <c r="G210" s="37">
        <f>ROUND(F210*$E210,2)</f>
        <v>0</v>
      </c>
    </row>
    <row r="211" spans="1:7" ht="38.25" x14ac:dyDescent="0.25">
      <c r="A211" s="54"/>
      <c r="B211" s="54"/>
      <c r="C211" s="54"/>
      <c r="D211" s="41" t="s">
        <v>245</v>
      </c>
      <c r="E211" s="31"/>
      <c r="F211" s="39"/>
      <c r="G211" s="28"/>
    </row>
    <row r="212" spans="1:7" x14ac:dyDescent="0.25">
      <c r="A212" s="54"/>
      <c r="B212" s="54"/>
      <c r="C212" s="54"/>
      <c r="D212" s="41"/>
      <c r="E212" s="31"/>
      <c r="F212" s="39"/>
      <c r="G212" s="28"/>
    </row>
    <row r="213" spans="1:7" x14ac:dyDescent="0.25">
      <c r="A213" s="32" t="s">
        <v>81</v>
      </c>
      <c r="B213" s="32" t="s">
        <v>9</v>
      </c>
      <c r="C213" s="33" t="s">
        <v>2</v>
      </c>
      <c r="D213" s="34" t="s">
        <v>112</v>
      </c>
      <c r="E213" s="35">
        <v>2</v>
      </c>
      <c r="F213" s="36"/>
      <c r="G213" s="37">
        <f>ROUND(F213*$E213,2)</f>
        <v>0</v>
      </c>
    </row>
    <row r="214" spans="1:7" ht="76.5" x14ac:dyDescent="0.25">
      <c r="A214" s="54"/>
      <c r="B214" s="54"/>
      <c r="C214" s="54"/>
      <c r="D214" s="41" t="s">
        <v>246</v>
      </c>
      <c r="E214" s="31"/>
      <c r="F214" s="39"/>
      <c r="G214" s="28"/>
    </row>
    <row r="215" spans="1:7" x14ac:dyDescent="0.25">
      <c r="A215" s="54"/>
      <c r="B215" s="54"/>
      <c r="C215" s="54"/>
      <c r="D215" s="41"/>
      <c r="E215" s="31"/>
      <c r="F215" s="39"/>
      <c r="G215" s="28"/>
    </row>
    <row r="216" spans="1:7" x14ac:dyDescent="0.25">
      <c r="A216" s="45"/>
      <c r="B216" s="26"/>
      <c r="C216" s="25"/>
      <c r="D216" s="51" t="s">
        <v>113</v>
      </c>
      <c r="E216" s="46"/>
      <c r="F216" s="47"/>
      <c r="G216" s="46">
        <f>SUM(G207:G215)</f>
        <v>0</v>
      </c>
    </row>
    <row r="218" spans="1:7" x14ac:dyDescent="0.25">
      <c r="A218" s="20" t="s">
        <v>82</v>
      </c>
      <c r="B218" s="20"/>
      <c r="C218" s="20" t="s">
        <v>7</v>
      </c>
      <c r="D218" s="21" t="s">
        <v>114</v>
      </c>
      <c r="E218" s="22"/>
      <c r="F218" s="50"/>
      <c r="G218" s="22">
        <f>+G232</f>
        <v>0</v>
      </c>
    </row>
    <row r="219" spans="1:7" x14ac:dyDescent="0.25">
      <c r="A219" s="54"/>
      <c r="B219" s="54"/>
      <c r="C219" s="54"/>
      <c r="D219" s="55"/>
      <c r="E219" s="23"/>
      <c r="F219" s="56"/>
      <c r="G219" s="23"/>
    </row>
    <row r="220" spans="1:7" x14ac:dyDescent="0.25">
      <c r="A220" s="32" t="s">
        <v>82</v>
      </c>
      <c r="B220" s="32" t="s">
        <v>6</v>
      </c>
      <c r="C220" s="33" t="s">
        <v>2</v>
      </c>
      <c r="D220" s="34" t="s">
        <v>115</v>
      </c>
      <c r="E220" s="35">
        <v>1</v>
      </c>
      <c r="F220" s="36"/>
      <c r="G220" s="37">
        <f>ROUND(F220*$E220,2)</f>
        <v>0</v>
      </c>
    </row>
    <row r="221" spans="1:7" ht="63.75" x14ac:dyDescent="0.25">
      <c r="A221" s="54"/>
      <c r="B221" s="54"/>
      <c r="C221" s="54"/>
      <c r="D221" s="41" t="s">
        <v>247</v>
      </c>
      <c r="E221" s="31"/>
      <c r="F221" s="39"/>
      <c r="G221" s="28"/>
    </row>
    <row r="222" spans="1:7" x14ac:dyDescent="0.25">
      <c r="A222" s="54"/>
      <c r="B222" s="54"/>
      <c r="C222" s="54"/>
      <c r="D222" s="41"/>
      <c r="E222" s="31"/>
      <c r="F222" s="39"/>
      <c r="G222" s="28"/>
    </row>
    <row r="223" spans="1:7" x14ac:dyDescent="0.25">
      <c r="A223" s="32" t="s">
        <v>82</v>
      </c>
      <c r="B223" s="32" t="s">
        <v>9</v>
      </c>
      <c r="C223" s="33" t="s">
        <v>2</v>
      </c>
      <c r="D223" s="34" t="s">
        <v>116</v>
      </c>
      <c r="E223" s="35">
        <v>2</v>
      </c>
      <c r="F223" s="36"/>
      <c r="G223" s="37">
        <f>ROUND(F223*$E223,2)</f>
        <v>0</v>
      </c>
    </row>
    <row r="224" spans="1:7" ht="51" x14ac:dyDescent="0.25">
      <c r="A224" s="54"/>
      <c r="B224" s="54"/>
      <c r="C224" s="54"/>
      <c r="D224" s="41" t="s">
        <v>117</v>
      </c>
      <c r="E224" s="31"/>
      <c r="F224" s="39"/>
      <c r="G224" s="28"/>
    </row>
    <row r="225" spans="1:7" x14ac:dyDescent="0.25">
      <c r="A225" s="54"/>
      <c r="B225" s="54"/>
      <c r="C225" s="54"/>
      <c r="D225" s="41"/>
      <c r="E225" s="31"/>
      <c r="F225" s="39"/>
      <c r="G225" s="28"/>
    </row>
    <row r="226" spans="1:7" x14ac:dyDescent="0.25">
      <c r="A226" s="32" t="s">
        <v>82</v>
      </c>
      <c r="B226" s="32" t="s">
        <v>10</v>
      </c>
      <c r="C226" s="33" t="s">
        <v>2</v>
      </c>
      <c r="D226" s="34" t="s">
        <v>199</v>
      </c>
      <c r="E226" s="35">
        <v>1</v>
      </c>
      <c r="F226" s="36"/>
      <c r="G226" s="37">
        <f>ROUND(F226*$E226,2)</f>
        <v>0</v>
      </c>
    </row>
    <row r="227" spans="1:7" ht="89.25" x14ac:dyDescent="0.25">
      <c r="A227" s="54"/>
      <c r="B227" s="54"/>
      <c r="C227" s="54"/>
      <c r="D227" s="41" t="s">
        <v>202</v>
      </c>
      <c r="E227" s="31"/>
      <c r="F227" s="39"/>
      <c r="G227" s="28"/>
    </row>
    <row r="228" spans="1:7" x14ac:dyDescent="0.25">
      <c r="A228" s="54"/>
      <c r="B228" s="54"/>
      <c r="C228" s="54"/>
      <c r="D228" s="41"/>
      <c r="E228" s="31"/>
      <c r="F228" s="39"/>
      <c r="G228" s="28"/>
    </row>
    <row r="229" spans="1:7" x14ac:dyDescent="0.25">
      <c r="A229" s="32" t="s">
        <v>82</v>
      </c>
      <c r="B229" s="32" t="s">
        <v>12</v>
      </c>
      <c r="C229" s="33" t="s">
        <v>2</v>
      </c>
      <c r="D229" s="34" t="s">
        <v>200</v>
      </c>
      <c r="E229" s="35">
        <v>1</v>
      </c>
      <c r="F229" s="36"/>
      <c r="G229" s="37">
        <f>ROUND(F229*$E229,2)</f>
        <v>0</v>
      </c>
    </row>
    <row r="230" spans="1:7" ht="89.25" x14ac:dyDescent="0.25">
      <c r="A230" s="54"/>
      <c r="B230" s="54"/>
      <c r="C230" s="54"/>
      <c r="D230" s="41" t="s">
        <v>202</v>
      </c>
      <c r="E230" s="31"/>
      <c r="F230" s="39"/>
      <c r="G230" s="28"/>
    </row>
    <row r="231" spans="1:7" x14ac:dyDescent="0.25">
      <c r="A231" s="54"/>
      <c r="B231" s="54"/>
      <c r="C231" s="54"/>
      <c r="D231" s="41"/>
      <c r="E231" s="31"/>
      <c r="F231" s="39"/>
      <c r="G231" s="28"/>
    </row>
    <row r="232" spans="1:7" x14ac:dyDescent="0.25">
      <c r="A232" s="45"/>
      <c r="B232" s="26"/>
      <c r="C232" s="25"/>
      <c r="D232" s="51" t="s">
        <v>210</v>
      </c>
      <c r="E232" s="46"/>
      <c r="F232" s="47"/>
      <c r="G232" s="46">
        <f>SUM(G219:G231)</f>
        <v>0</v>
      </c>
    </row>
    <row r="234" spans="1:7" x14ac:dyDescent="0.25">
      <c r="A234" s="20" t="s">
        <v>83</v>
      </c>
      <c r="B234" s="20"/>
      <c r="C234" s="20" t="s">
        <v>7</v>
      </c>
      <c r="D234" s="21" t="s">
        <v>118</v>
      </c>
      <c r="E234" s="22"/>
      <c r="F234" s="50"/>
      <c r="G234" s="22">
        <f>+G268</f>
        <v>0</v>
      </c>
    </row>
    <row r="235" spans="1:7" x14ac:dyDescent="0.25">
      <c r="A235" s="54"/>
      <c r="B235" s="54"/>
      <c r="C235" s="54"/>
      <c r="D235" s="55"/>
      <c r="E235" s="23"/>
      <c r="F235" s="56"/>
      <c r="G235" s="23"/>
    </row>
    <row r="236" spans="1:7" x14ac:dyDescent="0.25">
      <c r="A236" s="54"/>
      <c r="B236" s="54"/>
      <c r="C236" s="54"/>
      <c r="D236" s="55" t="s">
        <v>135</v>
      </c>
      <c r="E236" s="23"/>
      <c r="F236" s="56"/>
      <c r="G236" s="23"/>
    </row>
    <row r="237" spans="1:7" x14ac:dyDescent="0.25">
      <c r="A237" s="54"/>
      <c r="B237" s="54"/>
      <c r="C237" s="54"/>
      <c r="D237" s="55"/>
      <c r="E237" s="23"/>
      <c r="F237" s="56"/>
      <c r="G237" s="23"/>
    </row>
    <row r="238" spans="1:7" x14ac:dyDescent="0.25">
      <c r="A238" s="32" t="s">
        <v>83</v>
      </c>
      <c r="B238" s="32" t="s">
        <v>6</v>
      </c>
      <c r="C238" s="33" t="s">
        <v>2</v>
      </c>
      <c r="D238" s="34" t="s">
        <v>119</v>
      </c>
      <c r="E238" s="35">
        <v>1</v>
      </c>
      <c r="F238" s="36"/>
      <c r="G238" s="37">
        <f>ROUND(F238*$E238,2)</f>
        <v>0</v>
      </c>
    </row>
    <row r="239" spans="1:7" ht="89.25" x14ac:dyDescent="0.25">
      <c r="A239" s="54"/>
      <c r="B239" s="54"/>
      <c r="C239" s="54"/>
      <c r="D239" s="41" t="s">
        <v>120</v>
      </c>
      <c r="E239" s="31"/>
      <c r="F239" s="39"/>
      <c r="G239" s="28"/>
    </row>
    <row r="240" spans="1:7" x14ac:dyDescent="0.25">
      <c r="A240" s="54"/>
      <c r="B240" s="54"/>
      <c r="C240" s="54"/>
      <c r="D240" s="41"/>
      <c r="E240" s="31"/>
      <c r="F240" s="39"/>
      <c r="G240" s="28"/>
    </row>
    <row r="241" spans="1:7" x14ac:dyDescent="0.25">
      <c r="A241" s="32" t="s">
        <v>83</v>
      </c>
      <c r="B241" s="32" t="s">
        <v>9</v>
      </c>
      <c r="C241" s="33" t="s">
        <v>2</v>
      </c>
      <c r="D241" s="34" t="s">
        <v>121</v>
      </c>
      <c r="E241" s="35">
        <v>2</v>
      </c>
      <c r="F241" s="36"/>
      <c r="G241" s="37">
        <f>ROUND(F241*$E241,2)</f>
        <v>0</v>
      </c>
    </row>
    <row r="242" spans="1:7" ht="89.25" x14ac:dyDescent="0.25">
      <c r="A242" s="54"/>
      <c r="B242" s="54"/>
      <c r="C242" s="54"/>
      <c r="D242" s="41" t="s">
        <v>122</v>
      </c>
      <c r="E242" s="31"/>
      <c r="F242" s="39"/>
      <c r="G242" s="28"/>
    </row>
    <row r="243" spans="1:7" x14ac:dyDescent="0.25">
      <c r="A243" s="54"/>
      <c r="B243" s="54"/>
      <c r="C243" s="54"/>
      <c r="D243" s="41"/>
      <c r="E243" s="31"/>
      <c r="F243" s="39"/>
      <c r="G243" s="28"/>
    </row>
    <row r="244" spans="1:7" x14ac:dyDescent="0.25">
      <c r="A244" s="32" t="s">
        <v>83</v>
      </c>
      <c r="B244" s="32" t="s">
        <v>10</v>
      </c>
      <c r="C244" s="33" t="s">
        <v>2</v>
      </c>
      <c r="D244" s="34" t="s">
        <v>123</v>
      </c>
      <c r="E244" s="35">
        <v>1</v>
      </c>
      <c r="F244" s="36"/>
      <c r="G244" s="37">
        <f>ROUND(F244*$E244,2)</f>
        <v>0</v>
      </c>
    </row>
    <row r="245" spans="1:7" ht="89.25" x14ac:dyDescent="0.25">
      <c r="A245" s="54"/>
      <c r="B245" s="54"/>
      <c r="C245" s="54"/>
      <c r="D245" s="41" t="s">
        <v>124</v>
      </c>
      <c r="E245" s="31"/>
      <c r="F245" s="39"/>
      <c r="G245" s="28"/>
    </row>
    <row r="246" spans="1:7" x14ac:dyDescent="0.25">
      <c r="A246" s="54"/>
      <c r="B246" s="54"/>
      <c r="C246" s="54"/>
      <c r="D246" s="55"/>
      <c r="E246" s="23"/>
      <c r="F246" s="56"/>
      <c r="G246" s="23"/>
    </row>
    <row r="247" spans="1:7" x14ac:dyDescent="0.25">
      <c r="A247" s="32" t="s">
        <v>83</v>
      </c>
      <c r="B247" s="32" t="s">
        <v>12</v>
      </c>
      <c r="C247" s="33" t="s">
        <v>2</v>
      </c>
      <c r="D247" s="34" t="s">
        <v>125</v>
      </c>
      <c r="E247" s="35">
        <v>85</v>
      </c>
      <c r="F247" s="36"/>
      <c r="G247" s="37">
        <f>ROUND(F247*$E247,2)</f>
        <v>0</v>
      </c>
    </row>
    <row r="248" spans="1:7" ht="76.5" x14ac:dyDescent="0.25">
      <c r="A248" s="54"/>
      <c r="B248" s="54"/>
      <c r="C248" s="54"/>
      <c r="D248" s="41" t="s">
        <v>126</v>
      </c>
      <c r="E248" s="31"/>
      <c r="F248" s="39"/>
      <c r="G248" s="28"/>
    </row>
    <row r="249" spans="1:7" x14ac:dyDescent="0.25">
      <c r="A249" s="54"/>
      <c r="B249" s="54"/>
      <c r="C249" s="54"/>
      <c r="D249" s="41"/>
      <c r="E249" s="31"/>
      <c r="F249" s="39"/>
      <c r="G249" s="28"/>
    </row>
    <row r="250" spans="1:7" x14ac:dyDescent="0.25">
      <c r="A250" s="32" t="s">
        <v>83</v>
      </c>
      <c r="B250" s="32" t="s">
        <v>13</v>
      </c>
      <c r="C250" s="33" t="s">
        <v>2</v>
      </c>
      <c r="D250" s="34" t="s">
        <v>127</v>
      </c>
      <c r="E250" s="35">
        <v>85</v>
      </c>
      <c r="F250" s="36"/>
      <c r="G250" s="37">
        <f>ROUND(F250*$E250,2)</f>
        <v>0</v>
      </c>
    </row>
    <row r="251" spans="1:7" ht="76.5" x14ac:dyDescent="0.25">
      <c r="A251" s="54"/>
      <c r="B251" s="54"/>
      <c r="C251" s="54"/>
      <c r="D251" s="41" t="s">
        <v>128</v>
      </c>
      <c r="E251" s="31"/>
      <c r="F251" s="39"/>
      <c r="G251" s="28"/>
    </row>
    <row r="252" spans="1:7" x14ac:dyDescent="0.25">
      <c r="A252" s="54"/>
      <c r="B252" s="54"/>
      <c r="C252" s="54"/>
      <c r="D252" s="41"/>
      <c r="E252" s="31"/>
      <c r="F252" s="39"/>
      <c r="G252" s="28"/>
    </row>
    <row r="253" spans="1:7" x14ac:dyDescent="0.25">
      <c r="A253" s="32" t="s">
        <v>83</v>
      </c>
      <c r="B253" s="32" t="s">
        <v>14</v>
      </c>
      <c r="C253" s="33" t="s">
        <v>2</v>
      </c>
      <c r="D253" s="34" t="s">
        <v>256</v>
      </c>
      <c r="E253" s="35">
        <v>85</v>
      </c>
      <c r="F253" s="36"/>
      <c r="G253" s="37">
        <f>ROUND(F253*$E253,2)</f>
        <v>0</v>
      </c>
    </row>
    <row r="254" spans="1:7" ht="89.25" x14ac:dyDescent="0.25">
      <c r="A254" s="54"/>
      <c r="B254" s="54"/>
      <c r="C254" s="54"/>
      <c r="D254" s="41" t="s">
        <v>129</v>
      </c>
      <c r="E254" s="31"/>
      <c r="F254" s="39"/>
      <c r="G254" s="28"/>
    </row>
    <row r="255" spans="1:7" x14ac:dyDescent="0.25">
      <c r="A255" s="54"/>
      <c r="B255" s="54"/>
      <c r="C255" s="54"/>
      <c r="D255" s="55"/>
      <c r="E255" s="23"/>
      <c r="F255" s="56"/>
      <c r="G255" s="23"/>
    </row>
    <row r="256" spans="1:7" x14ac:dyDescent="0.25">
      <c r="A256" s="32" t="s">
        <v>83</v>
      </c>
      <c r="B256" s="32" t="s">
        <v>16</v>
      </c>
      <c r="C256" s="33" t="s">
        <v>2</v>
      </c>
      <c r="D256" s="34" t="s">
        <v>255</v>
      </c>
      <c r="E256" s="35">
        <v>85</v>
      </c>
      <c r="F256" s="36"/>
      <c r="G256" s="37">
        <f>ROUND(F256*$E256,2)</f>
        <v>0</v>
      </c>
    </row>
    <row r="257" spans="1:7" ht="89.25" x14ac:dyDescent="0.25">
      <c r="A257" s="54"/>
      <c r="B257" s="54"/>
      <c r="C257" s="54"/>
      <c r="D257" s="41" t="s">
        <v>130</v>
      </c>
      <c r="E257" s="31"/>
      <c r="F257" s="39"/>
      <c r="G257" s="28"/>
    </row>
    <row r="258" spans="1:7" x14ac:dyDescent="0.25">
      <c r="A258" s="54"/>
      <c r="B258" s="54"/>
      <c r="C258" s="54"/>
      <c r="D258" s="41"/>
      <c r="E258" s="31"/>
      <c r="F258" s="39"/>
      <c r="G258" s="28"/>
    </row>
    <row r="259" spans="1:7" x14ac:dyDescent="0.25">
      <c r="A259" s="32" t="s">
        <v>83</v>
      </c>
      <c r="B259" s="32" t="s">
        <v>40</v>
      </c>
      <c r="C259" s="33" t="s">
        <v>2</v>
      </c>
      <c r="D259" s="34" t="s">
        <v>131</v>
      </c>
      <c r="E259" s="35">
        <v>7</v>
      </c>
      <c r="F259" s="36"/>
      <c r="G259" s="37">
        <f>ROUND(F259*$E259,2)</f>
        <v>0</v>
      </c>
    </row>
    <row r="260" spans="1:7" ht="25.5" x14ac:dyDescent="0.25">
      <c r="A260" s="54"/>
      <c r="B260" s="54"/>
      <c r="C260" s="54"/>
      <c r="D260" s="41" t="s">
        <v>132</v>
      </c>
      <c r="E260" s="31"/>
      <c r="F260" s="39"/>
      <c r="G260" s="28"/>
    </row>
    <row r="261" spans="1:7" x14ac:dyDescent="0.25">
      <c r="A261" s="54"/>
      <c r="B261" s="54"/>
      <c r="C261" s="54"/>
      <c r="D261" s="41"/>
      <c r="E261" s="31"/>
      <c r="F261" s="39"/>
      <c r="G261" s="28"/>
    </row>
    <row r="262" spans="1:7" x14ac:dyDescent="0.25">
      <c r="A262" s="32" t="s">
        <v>83</v>
      </c>
      <c r="B262" s="32" t="s">
        <v>79</v>
      </c>
      <c r="C262" s="33" t="s">
        <v>2</v>
      </c>
      <c r="D262" s="34" t="s">
        <v>133</v>
      </c>
      <c r="E262" s="35">
        <v>7</v>
      </c>
      <c r="F262" s="36"/>
      <c r="G262" s="37">
        <f>ROUND(F262*$E262,2)</f>
        <v>0</v>
      </c>
    </row>
    <row r="263" spans="1:7" ht="51" x14ac:dyDescent="0.25">
      <c r="A263" s="54"/>
      <c r="B263" s="54"/>
      <c r="C263" s="54"/>
      <c r="D263" s="41" t="s">
        <v>134</v>
      </c>
      <c r="E263" s="31"/>
      <c r="F263" s="39"/>
      <c r="G263" s="28"/>
    </row>
    <row r="264" spans="1:7" x14ac:dyDescent="0.25">
      <c r="A264" s="54"/>
      <c r="B264" s="54"/>
      <c r="C264" s="54"/>
      <c r="D264" s="55"/>
      <c r="E264" s="23"/>
      <c r="F264" s="56"/>
      <c r="G264" s="23"/>
    </row>
    <row r="265" spans="1:7" x14ac:dyDescent="0.25">
      <c r="A265" s="32" t="s">
        <v>83</v>
      </c>
      <c r="B265" s="32" t="s">
        <v>81</v>
      </c>
      <c r="C265" s="33" t="s">
        <v>2</v>
      </c>
      <c r="D265" s="34" t="s">
        <v>137</v>
      </c>
      <c r="E265" s="35">
        <v>2</v>
      </c>
      <c r="F265" s="36"/>
      <c r="G265" s="37">
        <f>ROUND(F265*$E265,2)</f>
        <v>0</v>
      </c>
    </row>
    <row r="266" spans="1:7" ht="63.75" x14ac:dyDescent="0.25">
      <c r="A266" s="54"/>
      <c r="B266" s="54"/>
      <c r="C266" s="54"/>
      <c r="D266" s="41" t="s">
        <v>136</v>
      </c>
      <c r="E266" s="31"/>
      <c r="F266" s="39"/>
      <c r="G266" s="28"/>
    </row>
    <row r="267" spans="1:7" x14ac:dyDescent="0.25">
      <c r="A267" s="54"/>
      <c r="B267" s="54"/>
      <c r="C267" s="54"/>
      <c r="D267" s="41"/>
      <c r="E267" s="31"/>
      <c r="F267" s="39"/>
      <c r="G267" s="28"/>
    </row>
    <row r="268" spans="1:7" x14ac:dyDescent="0.25">
      <c r="A268" s="45"/>
      <c r="B268" s="26"/>
      <c r="C268" s="25"/>
      <c r="D268" s="51" t="s">
        <v>138</v>
      </c>
      <c r="E268" s="46"/>
      <c r="F268" s="47"/>
      <c r="G268" s="46">
        <f>SUM(G235:G267)</f>
        <v>0</v>
      </c>
    </row>
    <row r="270" spans="1:7" x14ac:dyDescent="0.25">
      <c r="A270" s="20" t="s">
        <v>84</v>
      </c>
      <c r="B270" s="20"/>
      <c r="C270" s="20" t="s">
        <v>7</v>
      </c>
      <c r="D270" s="21" t="s">
        <v>139</v>
      </c>
      <c r="E270" s="22"/>
      <c r="F270" s="50"/>
      <c r="G270" s="22">
        <f>+G298</f>
        <v>0</v>
      </c>
    </row>
    <row r="271" spans="1:7" x14ac:dyDescent="0.25">
      <c r="A271" s="54"/>
      <c r="B271" s="54"/>
      <c r="C271" s="54"/>
      <c r="D271" s="55"/>
      <c r="E271" s="23"/>
      <c r="F271" s="56"/>
      <c r="G271" s="23"/>
    </row>
    <row r="272" spans="1:7" x14ac:dyDescent="0.25">
      <c r="A272" s="54"/>
      <c r="B272" s="54"/>
      <c r="C272" s="54"/>
      <c r="D272" s="55" t="s">
        <v>135</v>
      </c>
      <c r="E272" s="23"/>
      <c r="F272" s="56"/>
      <c r="G272" s="23"/>
    </row>
    <row r="273" spans="1:7" x14ac:dyDescent="0.25">
      <c r="A273" s="54"/>
      <c r="B273" s="54"/>
      <c r="C273" s="54"/>
      <c r="D273" s="55"/>
      <c r="E273" s="23"/>
      <c r="F273" s="56"/>
      <c r="G273" s="23"/>
    </row>
    <row r="274" spans="1:7" x14ac:dyDescent="0.25">
      <c r="A274" s="32" t="s">
        <v>84</v>
      </c>
      <c r="B274" s="32" t="s">
        <v>6</v>
      </c>
      <c r="C274" s="33" t="s">
        <v>2</v>
      </c>
      <c r="D274" s="34" t="s">
        <v>140</v>
      </c>
      <c r="E274" s="35">
        <v>4</v>
      </c>
      <c r="F274" s="36"/>
      <c r="G274" s="37">
        <f>ROUND(F274*$E274,2)</f>
        <v>0</v>
      </c>
    </row>
    <row r="275" spans="1:7" ht="102" x14ac:dyDescent="0.25">
      <c r="A275" s="54"/>
      <c r="B275" s="54"/>
      <c r="C275" s="54"/>
      <c r="D275" s="41" t="s">
        <v>254</v>
      </c>
      <c r="E275" s="31"/>
      <c r="F275" s="39"/>
      <c r="G275" s="28"/>
    </row>
    <row r="276" spans="1:7" x14ac:dyDescent="0.25">
      <c r="A276" s="54"/>
      <c r="B276" s="54"/>
      <c r="C276" s="54"/>
      <c r="D276" s="55"/>
      <c r="E276" s="23"/>
      <c r="F276" s="56"/>
      <c r="G276" s="23"/>
    </row>
    <row r="277" spans="1:7" x14ac:dyDescent="0.25">
      <c r="A277" s="32" t="s">
        <v>84</v>
      </c>
      <c r="B277" s="32" t="s">
        <v>9</v>
      </c>
      <c r="C277" s="33" t="s">
        <v>2</v>
      </c>
      <c r="D277" s="34" t="s">
        <v>257</v>
      </c>
      <c r="E277" s="35">
        <v>2</v>
      </c>
      <c r="F277" s="36"/>
      <c r="G277" s="37">
        <f>ROUND(F277*$E277,2)</f>
        <v>0</v>
      </c>
    </row>
    <row r="278" spans="1:7" ht="63.75" x14ac:dyDescent="0.25">
      <c r="A278" s="54"/>
      <c r="B278" s="54"/>
      <c r="C278" s="54"/>
      <c r="D278" s="41" t="s">
        <v>258</v>
      </c>
      <c r="E278" s="31"/>
      <c r="F278" s="39"/>
      <c r="G278" s="28"/>
    </row>
    <row r="279" spans="1:7" x14ac:dyDescent="0.25">
      <c r="A279" s="54"/>
      <c r="B279" s="54"/>
      <c r="C279" s="54"/>
      <c r="D279" s="41"/>
      <c r="E279" s="31"/>
      <c r="F279" s="39"/>
      <c r="G279" s="28"/>
    </row>
    <row r="280" spans="1:7" ht="25.5" x14ac:dyDescent="0.25">
      <c r="A280" s="32" t="s">
        <v>84</v>
      </c>
      <c r="B280" s="32" t="s">
        <v>10</v>
      </c>
      <c r="C280" s="33" t="s">
        <v>2</v>
      </c>
      <c r="D280" s="34" t="s">
        <v>141</v>
      </c>
      <c r="E280" s="35">
        <v>2</v>
      </c>
      <c r="F280" s="36"/>
      <c r="G280" s="37">
        <f>ROUND(F280*$E280,2)</f>
        <v>0</v>
      </c>
    </row>
    <row r="281" spans="1:7" ht="89.25" x14ac:dyDescent="0.25">
      <c r="A281" s="54"/>
      <c r="B281" s="54"/>
      <c r="C281" s="54"/>
      <c r="D281" s="41" t="s">
        <v>277</v>
      </c>
      <c r="E281" s="31"/>
      <c r="F281" s="39"/>
      <c r="G281" s="28"/>
    </row>
    <row r="282" spans="1:7" x14ac:dyDescent="0.25">
      <c r="A282" s="54"/>
      <c r="B282" s="54"/>
      <c r="C282" s="54"/>
      <c r="D282" s="55"/>
      <c r="E282" s="23"/>
      <c r="F282" s="56"/>
      <c r="G282" s="23"/>
    </row>
    <row r="283" spans="1:7" ht="25.5" x14ac:dyDescent="0.25">
      <c r="A283" s="32" t="s">
        <v>84</v>
      </c>
      <c r="B283" s="32" t="s">
        <v>12</v>
      </c>
      <c r="C283" s="33" t="s">
        <v>38</v>
      </c>
      <c r="D283" s="34" t="s">
        <v>252</v>
      </c>
      <c r="E283" s="35">
        <v>20</v>
      </c>
      <c r="F283" s="36"/>
      <c r="G283" s="37">
        <f>ROUND(F283*$E283,2)</f>
        <v>0</v>
      </c>
    </row>
    <row r="284" spans="1:7" ht="63.75" x14ac:dyDescent="0.25">
      <c r="A284" s="54"/>
      <c r="B284" s="54"/>
      <c r="C284" s="54"/>
      <c r="D284" s="41" t="s">
        <v>278</v>
      </c>
      <c r="E284" s="31"/>
      <c r="F284" s="39"/>
      <c r="G284" s="28"/>
    </row>
    <row r="285" spans="1:7" x14ac:dyDescent="0.25">
      <c r="A285" s="54"/>
      <c r="B285" s="54"/>
      <c r="C285" s="54"/>
      <c r="D285" s="41"/>
      <c r="E285" s="31"/>
      <c r="F285" s="39"/>
      <c r="G285" s="28"/>
    </row>
    <row r="286" spans="1:7" x14ac:dyDescent="0.25">
      <c r="A286" s="32" t="s">
        <v>84</v>
      </c>
      <c r="B286" s="32" t="s">
        <v>13</v>
      </c>
      <c r="C286" s="33" t="s">
        <v>38</v>
      </c>
      <c r="D286" s="34" t="s">
        <v>142</v>
      </c>
      <c r="E286" s="35">
        <v>30</v>
      </c>
      <c r="F286" s="36"/>
      <c r="G286" s="37">
        <f>ROUND(F286*$E286,2)</f>
        <v>0</v>
      </c>
    </row>
    <row r="287" spans="1:7" ht="63.75" x14ac:dyDescent="0.25">
      <c r="A287" s="54"/>
      <c r="B287" s="54"/>
      <c r="C287" s="54"/>
      <c r="D287" s="41" t="s">
        <v>279</v>
      </c>
      <c r="E287" s="31"/>
      <c r="F287" s="39"/>
      <c r="G287" s="28"/>
    </row>
    <row r="288" spans="1:7" x14ac:dyDescent="0.25">
      <c r="A288" s="54"/>
      <c r="B288" s="54"/>
      <c r="C288" s="54"/>
      <c r="D288" s="41"/>
      <c r="E288" s="31"/>
      <c r="F288" s="39"/>
      <c r="G288" s="28"/>
    </row>
    <row r="289" spans="1:7" x14ac:dyDescent="0.25">
      <c r="A289" s="32" t="s">
        <v>84</v>
      </c>
      <c r="B289" s="32" t="s">
        <v>14</v>
      </c>
      <c r="C289" s="33" t="s">
        <v>38</v>
      </c>
      <c r="D289" s="34" t="s">
        <v>143</v>
      </c>
      <c r="E289" s="35">
        <v>20</v>
      </c>
      <c r="F289" s="36"/>
      <c r="G289" s="37">
        <f>ROUND(F289*$E289,2)</f>
        <v>0</v>
      </c>
    </row>
    <row r="290" spans="1:7" ht="76.5" x14ac:dyDescent="0.25">
      <c r="A290" s="54"/>
      <c r="B290" s="54"/>
      <c r="C290" s="54"/>
      <c r="D290" s="41" t="s">
        <v>280</v>
      </c>
      <c r="E290" s="31"/>
      <c r="F290" s="39"/>
      <c r="G290" s="28"/>
    </row>
    <row r="291" spans="1:7" x14ac:dyDescent="0.25">
      <c r="A291" s="54"/>
      <c r="B291" s="54"/>
      <c r="C291" s="54"/>
      <c r="D291" s="41"/>
      <c r="E291" s="31"/>
      <c r="F291" s="39"/>
      <c r="G291" s="28"/>
    </row>
    <row r="292" spans="1:7" x14ac:dyDescent="0.25">
      <c r="A292" s="32" t="s">
        <v>84</v>
      </c>
      <c r="B292" s="32" t="s">
        <v>16</v>
      </c>
      <c r="C292" s="33" t="s">
        <v>2</v>
      </c>
      <c r="D292" s="34" t="s">
        <v>259</v>
      </c>
      <c r="E292" s="35">
        <v>2</v>
      </c>
      <c r="F292" s="36"/>
      <c r="G292" s="37">
        <f>ROUND(F292*$E292,2)</f>
        <v>0</v>
      </c>
    </row>
    <row r="293" spans="1:7" ht="51" x14ac:dyDescent="0.25">
      <c r="A293" s="54"/>
      <c r="B293" s="54"/>
      <c r="C293" s="54"/>
      <c r="D293" s="41" t="s">
        <v>260</v>
      </c>
      <c r="E293" s="31"/>
      <c r="F293" s="39"/>
      <c r="G293" s="28"/>
    </row>
    <row r="294" spans="1:7" x14ac:dyDescent="0.25">
      <c r="A294" s="54"/>
      <c r="B294" s="54"/>
      <c r="C294" s="54"/>
      <c r="D294" s="55"/>
      <c r="E294" s="23"/>
      <c r="F294" s="56"/>
      <c r="G294" s="23"/>
    </row>
    <row r="295" spans="1:7" x14ac:dyDescent="0.25">
      <c r="A295" s="32" t="s">
        <v>84</v>
      </c>
      <c r="B295" s="32" t="s">
        <v>40</v>
      </c>
      <c r="C295" s="33" t="s">
        <v>2</v>
      </c>
      <c r="D295" s="34" t="s">
        <v>144</v>
      </c>
      <c r="E295" s="35">
        <v>20</v>
      </c>
      <c r="F295" s="36"/>
      <c r="G295" s="37">
        <f>ROUND(F295*$E295,2)</f>
        <v>0</v>
      </c>
    </row>
    <row r="296" spans="1:7" ht="127.5" x14ac:dyDescent="0.25">
      <c r="A296" s="54"/>
      <c r="B296" s="54"/>
      <c r="C296" s="54"/>
      <c r="D296" s="41" t="s">
        <v>253</v>
      </c>
      <c r="E296" s="31"/>
      <c r="F296" s="39"/>
      <c r="G296" s="28"/>
    </row>
    <row r="297" spans="1:7" x14ac:dyDescent="0.25">
      <c r="A297" s="54"/>
      <c r="B297" s="54"/>
      <c r="C297" s="54"/>
      <c r="D297" s="41"/>
      <c r="E297" s="31"/>
      <c r="F297" s="39"/>
      <c r="G297" s="28"/>
    </row>
    <row r="298" spans="1:7" x14ac:dyDescent="0.25">
      <c r="A298" s="45"/>
      <c r="B298" s="26"/>
      <c r="C298" s="25"/>
      <c r="D298" s="51" t="s">
        <v>145</v>
      </c>
      <c r="E298" s="46"/>
      <c r="F298" s="47"/>
      <c r="G298" s="46">
        <f>SUM(G271:G297)</f>
        <v>0</v>
      </c>
    </row>
    <row r="300" spans="1:7" x14ac:dyDescent="0.25">
      <c r="A300" s="20" t="s">
        <v>85</v>
      </c>
      <c r="B300" s="20"/>
      <c r="C300" s="20" t="s">
        <v>7</v>
      </c>
      <c r="D300" s="21" t="s">
        <v>146</v>
      </c>
      <c r="E300" s="22"/>
      <c r="F300" s="50"/>
      <c r="G300" s="22">
        <f>+G315</f>
        <v>0</v>
      </c>
    </row>
    <row r="301" spans="1:7" x14ac:dyDescent="0.25">
      <c r="A301" s="54"/>
      <c r="B301" s="54"/>
      <c r="C301" s="54"/>
      <c r="D301" s="55"/>
      <c r="E301" s="23"/>
      <c r="F301" s="56"/>
      <c r="G301" s="23"/>
    </row>
    <row r="302" spans="1:7" x14ac:dyDescent="0.25">
      <c r="A302" s="54"/>
      <c r="B302" s="54"/>
      <c r="C302" s="54"/>
      <c r="D302" s="55" t="s">
        <v>135</v>
      </c>
      <c r="E302" s="23"/>
      <c r="F302" s="56"/>
      <c r="G302" s="23"/>
    </row>
    <row r="303" spans="1:7" x14ac:dyDescent="0.25">
      <c r="A303" s="54"/>
      <c r="B303" s="54"/>
      <c r="C303" s="54"/>
      <c r="D303" s="55"/>
      <c r="E303" s="23"/>
      <c r="F303" s="56"/>
      <c r="G303" s="23"/>
    </row>
    <row r="304" spans="1:7" x14ac:dyDescent="0.25">
      <c r="A304" s="32" t="s">
        <v>85</v>
      </c>
      <c r="B304" s="32" t="s">
        <v>6</v>
      </c>
      <c r="C304" s="33" t="s">
        <v>2</v>
      </c>
      <c r="D304" s="34" t="s">
        <v>197</v>
      </c>
      <c r="E304" s="35">
        <v>2</v>
      </c>
      <c r="F304" s="36"/>
      <c r="G304" s="37">
        <f>ROUND(F304*$E304,2)</f>
        <v>0</v>
      </c>
    </row>
    <row r="305" spans="1:7" ht="51" x14ac:dyDescent="0.25">
      <c r="A305" s="54"/>
      <c r="B305" s="54"/>
      <c r="C305" s="54"/>
      <c r="D305" s="41" t="s">
        <v>198</v>
      </c>
      <c r="E305" s="31"/>
      <c r="F305" s="39"/>
      <c r="G305" s="28"/>
    </row>
    <row r="306" spans="1:7" x14ac:dyDescent="0.25">
      <c r="A306" s="54"/>
      <c r="B306" s="54"/>
      <c r="C306" s="54"/>
      <c r="D306" s="55"/>
      <c r="E306" s="23"/>
      <c r="F306" s="56"/>
      <c r="G306" s="23"/>
    </row>
    <row r="307" spans="1:7" x14ac:dyDescent="0.25">
      <c r="A307" s="32" t="s">
        <v>85</v>
      </c>
      <c r="B307" s="32" t="s">
        <v>9</v>
      </c>
      <c r="C307" s="33" t="s">
        <v>2</v>
      </c>
      <c r="D307" s="34" t="s">
        <v>185</v>
      </c>
      <c r="E307" s="35">
        <v>1</v>
      </c>
      <c r="F307" s="36"/>
      <c r="G307" s="37">
        <f>ROUND(F307*$E307,2)</f>
        <v>0</v>
      </c>
    </row>
    <row r="308" spans="1:7" ht="127.5" x14ac:dyDescent="0.25">
      <c r="A308" s="54"/>
      <c r="B308" s="54"/>
      <c r="C308" s="54"/>
      <c r="D308" s="41" t="s">
        <v>196</v>
      </c>
      <c r="E308" s="31"/>
      <c r="F308" s="39"/>
      <c r="G308" s="28"/>
    </row>
    <row r="309" spans="1:7" ht="114.75" x14ac:dyDescent="0.25">
      <c r="A309" s="54"/>
      <c r="B309" s="54"/>
      <c r="C309" s="54"/>
      <c r="D309" s="41" t="s">
        <v>186</v>
      </c>
      <c r="E309" s="31"/>
      <c r="F309" s="39"/>
      <c r="G309" s="28"/>
    </row>
    <row r="310" spans="1:7" x14ac:dyDescent="0.25">
      <c r="A310" s="54"/>
      <c r="B310" s="54"/>
      <c r="C310" s="54"/>
      <c r="D310" s="41"/>
      <c r="E310" s="31"/>
      <c r="F310" s="39"/>
      <c r="G310" s="28"/>
    </row>
    <row r="311" spans="1:7" x14ac:dyDescent="0.25">
      <c r="A311" s="32" t="s">
        <v>85</v>
      </c>
      <c r="B311" s="32" t="s">
        <v>10</v>
      </c>
      <c r="C311" s="33" t="s">
        <v>2</v>
      </c>
      <c r="D311" s="34" t="s">
        <v>187</v>
      </c>
      <c r="E311" s="35">
        <v>1</v>
      </c>
      <c r="F311" s="36"/>
      <c r="G311" s="37">
        <f>ROUND(F311*$E311,2)</f>
        <v>0</v>
      </c>
    </row>
    <row r="312" spans="1:7" ht="114.75" x14ac:dyDescent="0.25">
      <c r="A312" s="54"/>
      <c r="B312" s="54"/>
      <c r="C312" s="54"/>
      <c r="D312" s="41" t="s">
        <v>195</v>
      </c>
      <c r="E312" s="31"/>
      <c r="F312" s="39"/>
      <c r="G312" s="28"/>
    </row>
    <row r="313" spans="1:7" ht="114.75" x14ac:dyDescent="0.25">
      <c r="A313" s="54"/>
      <c r="B313" s="54"/>
      <c r="C313" s="54"/>
      <c r="D313" s="41" t="s">
        <v>186</v>
      </c>
      <c r="E313" s="31"/>
      <c r="F313" s="39"/>
      <c r="G313" s="28"/>
    </row>
    <row r="314" spans="1:7" x14ac:dyDescent="0.25">
      <c r="A314" s="54"/>
      <c r="B314" s="54"/>
      <c r="C314" s="54"/>
      <c r="D314" s="55"/>
      <c r="E314" s="23"/>
      <c r="F314" s="56"/>
      <c r="G314" s="23"/>
    </row>
    <row r="315" spans="1:7" x14ac:dyDescent="0.25">
      <c r="A315" s="45"/>
      <c r="B315" s="26"/>
      <c r="C315" s="25"/>
      <c r="D315" s="51" t="s">
        <v>184</v>
      </c>
      <c r="E315" s="46"/>
      <c r="F315" s="47"/>
      <c r="G315" s="46">
        <f>SUM(G301:G314)</f>
        <v>0</v>
      </c>
    </row>
    <row r="317" spans="1:7" x14ac:dyDescent="0.25">
      <c r="A317" s="20" t="s">
        <v>86</v>
      </c>
      <c r="B317" s="20"/>
      <c r="C317" s="20" t="s">
        <v>7</v>
      </c>
      <c r="D317" s="21" t="s">
        <v>147</v>
      </c>
      <c r="E317" s="22"/>
      <c r="F317" s="50"/>
      <c r="G317" s="22">
        <f>+G345</f>
        <v>0</v>
      </c>
    </row>
    <row r="318" spans="1:7" x14ac:dyDescent="0.25">
      <c r="A318" s="54"/>
      <c r="B318" s="54"/>
      <c r="C318" s="54"/>
      <c r="D318" s="55"/>
      <c r="E318" s="23"/>
      <c r="F318" s="56"/>
      <c r="G318" s="23"/>
    </row>
    <row r="319" spans="1:7" x14ac:dyDescent="0.25">
      <c r="A319" s="54"/>
      <c r="B319" s="54"/>
      <c r="C319" s="54"/>
      <c r="D319" s="55" t="s">
        <v>135</v>
      </c>
      <c r="E319" s="23"/>
      <c r="F319" s="56"/>
      <c r="G319" s="23"/>
    </row>
    <row r="320" spans="1:7" x14ac:dyDescent="0.25">
      <c r="A320" s="54"/>
      <c r="B320" s="54"/>
      <c r="C320" s="54"/>
      <c r="D320" s="55"/>
      <c r="E320" s="23"/>
      <c r="F320" s="56"/>
      <c r="G320" s="23"/>
    </row>
    <row r="321" spans="1:7" x14ac:dyDescent="0.25">
      <c r="A321" s="32" t="s">
        <v>86</v>
      </c>
      <c r="B321" s="32" t="s">
        <v>6</v>
      </c>
      <c r="C321" s="33" t="s">
        <v>2</v>
      </c>
      <c r="D321" s="34" t="s">
        <v>188</v>
      </c>
      <c r="E321" s="35">
        <v>1</v>
      </c>
      <c r="F321" s="36"/>
      <c r="G321" s="37">
        <f>ROUND(F321*$E321,2)</f>
        <v>0</v>
      </c>
    </row>
    <row r="322" spans="1:7" ht="25.5" x14ac:dyDescent="0.25">
      <c r="A322" s="54"/>
      <c r="B322" s="54"/>
      <c r="C322" s="54"/>
      <c r="D322" s="41" t="s">
        <v>192</v>
      </c>
      <c r="E322" s="31"/>
      <c r="F322" s="39"/>
      <c r="G322" s="28"/>
    </row>
    <row r="323" spans="1:7" x14ac:dyDescent="0.25">
      <c r="A323" s="54"/>
      <c r="B323" s="54"/>
      <c r="C323" s="54"/>
      <c r="D323" s="41"/>
      <c r="E323" s="31"/>
      <c r="F323" s="39"/>
      <c r="G323" s="28"/>
    </row>
    <row r="324" spans="1:7" x14ac:dyDescent="0.25">
      <c r="A324" s="32" t="s">
        <v>86</v>
      </c>
      <c r="B324" s="32" t="s">
        <v>9</v>
      </c>
      <c r="C324" s="33" t="s">
        <v>2</v>
      </c>
      <c r="D324" s="34" t="s">
        <v>189</v>
      </c>
      <c r="E324" s="35">
        <v>2</v>
      </c>
      <c r="F324" s="36"/>
      <c r="G324" s="37">
        <f>ROUND(F324*$E324,2)</f>
        <v>0</v>
      </c>
    </row>
    <row r="325" spans="1:7" ht="25.5" x14ac:dyDescent="0.25">
      <c r="A325" s="54"/>
      <c r="B325" s="54"/>
      <c r="C325" s="54"/>
      <c r="D325" s="41" t="s">
        <v>193</v>
      </c>
      <c r="E325" s="31"/>
      <c r="F325" s="39"/>
      <c r="G325" s="28"/>
    </row>
    <row r="326" spans="1:7" x14ac:dyDescent="0.25">
      <c r="A326" s="54"/>
      <c r="B326" s="54"/>
      <c r="C326" s="54"/>
      <c r="D326" s="55"/>
      <c r="E326" s="23"/>
      <c r="F326" s="56"/>
      <c r="G326" s="23"/>
    </row>
    <row r="327" spans="1:7" x14ac:dyDescent="0.25">
      <c r="A327" s="32" t="s">
        <v>86</v>
      </c>
      <c r="B327" s="32" t="s">
        <v>10</v>
      </c>
      <c r="C327" s="33" t="s">
        <v>2</v>
      </c>
      <c r="D327" s="34" t="s">
        <v>190</v>
      </c>
      <c r="E327" s="35">
        <v>1</v>
      </c>
      <c r="F327" s="36"/>
      <c r="G327" s="37">
        <f>ROUND(F327*$E327,2)</f>
        <v>0</v>
      </c>
    </row>
    <row r="328" spans="1:7" x14ac:dyDescent="0.25">
      <c r="A328" s="54"/>
      <c r="B328" s="54"/>
      <c r="C328" s="54"/>
      <c r="D328" s="41" t="s">
        <v>194</v>
      </c>
      <c r="E328" s="31"/>
      <c r="F328" s="39"/>
      <c r="G328" s="28"/>
    </row>
    <row r="329" spans="1:7" x14ac:dyDescent="0.25">
      <c r="A329" s="54"/>
      <c r="B329" s="54"/>
      <c r="C329" s="54"/>
      <c r="D329" s="41"/>
      <c r="E329" s="31"/>
      <c r="F329" s="39"/>
      <c r="G329" s="28"/>
    </row>
    <row r="330" spans="1:7" x14ac:dyDescent="0.25">
      <c r="A330" s="32" t="s">
        <v>86</v>
      </c>
      <c r="B330" s="32" t="s">
        <v>12</v>
      </c>
      <c r="C330" s="33" t="s">
        <v>2</v>
      </c>
      <c r="D330" s="34" t="s">
        <v>191</v>
      </c>
      <c r="E330" s="35">
        <v>16</v>
      </c>
      <c r="F330" s="36"/>
      <c r="G330" s="37">
        <f>ROUND(F330*$E330,2)</f>
        <v>0</v>
      </c>
    </row>
    <row r="331" spans="1:7" ht="140.25" x14ac:dyDescent="0.25">
      <c r="A331" s="54"/>
      <c r="B331" s="54"/>
      <c r="C331" s="54"/>
      <c r="D331" s="41" t="s">
        <v>248</v>
      </c>
      <c r="E331" s="31"/>
      <c r="F331" s="39"/>
      <c r="G331" s="28"/>
    </row>
    <row r="332" spans="1:7" x14ac:dyDescent="0.25">
      <c r="A332" s="54"/>
      <c r="B332" s="54"/>
      <c r="C332" s="54"/>
      <c r="D332" s="41"/>
      <c r="E332" s="31"/>
      <c r="F332" s="39"/>
      <c r="G332" s="28"/>
    </row>
    <row r="333" spans="1:7" x14ac:dyDescent="0.25">
      <c r="A333" s="32" t="s">
        <v>86</v>
      </c>
      <c r="B333" s="32" t="s">
        <v>13</v>
      </c>
      <c r="C333" s="33" t="s">
        <v>2</v>
      </c>
      <c r="D333" s="34" t="s">
        <v>148</v>
      </c>
      <c r="E333" s="35">
        <v>11</v>
      </c>
      <c r="F333" s="36"/>
      <c r="G333" s="37">
        <f>ROUND(F333*$E333,2)</f>
        <v>0</v>
      </c>
    </row>
    <row r="334" spans="1:7" ht="153" x14ac:dyDescent="0.25">
      <c r="A334" s="54"/>
      <c r="B334" s="54"/>
      <c r="C334" s="54"/>
      <c r="D334" s="41" t="s">
        <v>249</v>
      </c>
      <c r="E334" s="31"/>
      <c r="F334" s="39"/>
      <c r="G334" s="28"/>
    </row>
    <row r="335" spans="1:7" x14ac:dyDescent="0.25">
      <c r="A335" s="54"/>
      <c r="B335" s="54"/>
      <c r="C335" s="54"/>
      <c r="D335" s="55"/>
      <c r="E335" s="23"/>
      <c r="F335" s="56"/>
      <c r="G335" s="23"/>
    </row>
    <row r="336" spans="1:7" x14ac:dyDescent="0.25">
      <c r="A336" s="32" t="s">
        <v>86</v>
      </c>
      <c r="B336" s="32" t="s">
        <v>14</v>
      </c>
      <c r="C336" s="33" t="s">
        <v>2</v>
      </c>
      <c r="D336" s="34" t="s">
        <v>149</v>
      </c>
      <c r="E336" s="35">
        <v>2</v>
      </c>
      <c r="F336" s="36"/>
      <c r="G336" s="37">
        <f>ROUND(F336*$E336,2)</f>
        <v>0</v>
      </c>
    </row>
    <row r="337" spans="1:7" ht="153" x14ac:dyDescent="0.25">
      <c r="A337" s="54"/>
      <c r="B337" s="54"/>
      <c r="C337" s="54"/>
      <c r="D337" s="41" t="s">
        <v>250</v>
      </c>
      <c r="E337" s="31"/>
      <c r="F337" s="39"/>
      <c r="G337" s="28"/>
    </row>
    <row r="338" spans="1:7" x14ac:dyDescent="0.25">
      <c r="A338" s="54"/>
      <c r="B338" s="54"/>
      <c r="C338" s="54"/>
      <c r="D338" s="55"/>
      <c r="E338" s="23"/>
      <c r="F338" s="56"/>
      <c r="G338" s="23"/>
    </row>
    <row r="339" spans="1:7" x14ac:dyDescent="0.25">
      <c r="A339" s="32" t="s">
        <v>86</v>
      </c>
      <c r="B339" s="32" t="s">
        <v>16</v>
      </c>
      <c r="C339" s="33" t="s">
        <v>2</v>
      </c>
      <c r="D339" s="34" t="s">
        <v>201</v>
      </c>
      <c r="E339" s="35">
        <v>2</v>
      </c>
      <c r="F339" s="36"/>
      <c r="G339" s="37">
        <f>ROUND(F339*$E339,2)</f>
        <v>0</v>
      </c>
    </row>
    <row r="340" spans="1:7" ht="165.75" x14ac:dyDescent="0.25">
      <c r="A340" s="54"/>
      <c r="B340" s="54"/>
      <c r="C340" s="54"/>
      <c r="D340" s="41" t="s">
        <v>266</v>
      </c>
      <c r="E340" s="31"/>
      <c r="F340" s="39"/>
      <c r="G340" s="28"/>
    </row>
    <row r="341" spans="1:7" x14ac:dyDescent="0.25">
      <c r="A341" s="54"/>
      <c r="B341" s="54"/>
      <c r="C341" s="54"/>
      <c r="D341" s="41"/>
      <c r="E341" s="31"/>
      <c r="F341" s="39"/>
      <c r="G341" s="28"/>
    </row>
    <row r="342" spans="1:7" ht="25.5" x14ac:dyDescent="0.25">
      <c r="A342" s="32" t="s">
        <v>86</v>
      </c>
      <c r="B342" s="32" t="s">
        <v>40</v>
      </c>
      <c r="C342" s="33" t="s">
        <v>2</v>
      </c>
      <c r="D342" s="34" t="s">
        <v>150</v>
      </c>
      <c r="E342" s="35">
        <v>7</v>
      </c>
      <c r="F342" s="36"/>
      <c r="G342" s="37">
        <f>ROUND(F342*$E342,2)</f>
        <v>0</v>
      </c>
    </row>
    <row r="343" spans="1:7" ht="165.75" x14ac:dyDescent="0.25">
      <c r="A343" s="54"/>
      <c r="B343" s="54"/>
      <c r="C343" s="54"/>
      <c r="D343" s="41" t="s">
        <v>151</v>
      </c>
      <c r="E343" s="31"/>
      <c r="F343" s="39"/>
      <c r="G343" s="28"/>
    </row>
    <row r="344" spans="1:7" x14ac:dyDescent="0.25">
      <c r="A344" s="54"/>
      <c r="B344" s="54"/>
      <c r="C344" s="54"/>
      <c r="D344" s="41"/>
      <c r="E344" s="31"/>
      <c r="F344" s="39"/>
      <c r="G344" s="28"/>
    </row>
    <row r="345" spans="1:7" x14ac:dyDescent="0.25">
      <c r="A345" s="45"/>
      <c r="B345" s="26"/>
      <c r="C345" s="25"/>
      <c r="D345" s="51" t="s">
        <v>152</v>
      </c>
      <c r="E345" s="46"/>
      <c r="F345" s="47"/>
      <c r="G345" s="46">
        <f>SUM(G318:G344)</f>
        <v>0</v>
      </c>
    </row>
    <row r="347" spans="1:7" x14ac:dyDescent="0.25">
      <c r="A347" s="20" t="s">
        <v>87</v>
      </c>
      <c r="B347" s="20"/>
      <c r="C347" s="20" t="s">
        <v>7</v>
      </c>
      <c r="D347" s="21" t="s">
        <v>206</v>
      </c>
      <c r="E347" s="22"/>
      <c r="F347" s="50"/>
      <c r="G347" s="22">
        <f>+G352</f>
        <v>0</v>
      </c>
    </row>
    <row r="348" spans="1:7" x14ac:dyDescent="0.25">
      <c r="A348" s="54"/>
      <c r="B348" s="54"/>
      <c r="C348" s="54"/>
      <c r="D348" s="55"/>
      <c r="E348" s="23"/>
      <c r="F348" s="56"/>
      <c r="G348" s="23"/>
    </row>
    <row r="349" spans="1:7" x14ac:dyDescent="0.25">
      <c r="A349" s="32" t="s">
        <v>87</v>
      </c>
      <c r="B349" s="32" t="s">
        <v>6</v>
      </c>
      <c r="C349" s="33" t="s">
        <v>2</v>
      </c>
      <c r="D349" s="34" t="s">
        <v>207</v>
      </c>
      <c r="E349" s="35">
        <v>1</v>
      </c>
      <c r="F349" s="36"/>
      <c r="G349" s="37">
        <f>ROUND(F349*$E349,2)</f>
        <v>0</v>
      </c>
    </row>
    <row r="350" spans="1:7" ht="140.25" x14ac:dyDescent="0.25">
      <c r="A350" s="54"/>
      <c r="B350" s="54"/>
      <c r="C350" s="54"/>
      <c r="D350" s="41" t="s">
        <v>251</v>
      </c>
      <c r="E350" s="31"/>
      <c r="F350" s="39"/>
      <c r="G350" s="28"/>
    </row>
    <row r="351" spans="1:7" x14ac:dyDescent="0.25">
      <c r="A351" s="54"/>
      <c r="B351" s="54"/>
      <c r="C351" s="54"/>
      <c r="D351" s="41"/>
      <c r="E351" s="31"/>
      <c r="F351" s="39"/>
      <c r="G351" s="28"/>
    </row>
    <row r="352" spans="1:7" x14ac:dyDescent="0.25">
      <c r="A352" s="45"/>
      <c r="B352" s="26"/>
      <c r="C352" s="25"/>
      <c r="D352" s="51" t="s">
        <v>208</v>
      </c>
      <c r="E352" s="46"/>
      <c r="F352" s="47"/>
      <c r="G352" s="46">
        <f>SUM(G348:G351)</f>
        <v>0</v>
      </c>
    </row>
    <row r="354" spans="1:7" x14ac:dyDescent="0.25">
      <c r="A354" s="20" t="s">
        <v>88</v>
      </c>
      <c r="B354" s="20"/>
      <c r="C354" s="20" t="s">
        <v>7</v>
      </c>
      <c r="D354" s="21" t="s">
        <v>153</v>
      </c>
      <c r="E354" s="22"/>
      <c r="F354" s="50"/>
      <c r="G354" s="22">
        <f>+G363</f>
        <v>0</v>
      </c>
    </row>
    <row r="355" spans="1:7" x14ac:dyDescent="0.25">
      <c r="A355" s="54"/>
      <c r="B355" s="54"/>
      <c r="C355" s="54"/>
      <c r="D355" s="55"/>
      <c r="E355" s="23"/>
      <c r="F355" s="56"/>
      <c r="G355" s="23"/>
    </row>
    <row r="356" spans="1:7" x14ac:dyDescent="0.25">
      <c r="A356" s="32" t="s">
        <v>88</v>
      </c>
      <c r="B356" s="32" t="s">
        <v>6</v>
      </c>
      <c r="C356" s="33" t="s">
        <v>2</v>
      </c>
      <c r="D356" s="34" t="s">
        <v>154</v>
      </c>
      <c r="E356" s="35">
        <v>1</v>
      </c>
      <c r="F356" s="36"/>
      <c r="G356" s="37">
        <f>ROUND(F356*$E356,2)</f>
        <v>0</v>
      </c>
    </row>
    <row r="357" spans="1:7" ht="25.5" x14ac:dyDescent="0.25">
      <c r="A357" s="54"/>
      <c r="B357" s="54"/>
      <c r="C357" s="54"/>
      <c r="D357" s="41" t="s">
        <v>157</v>
      </c>
      <c r="E357" s="31"/>
      <c r="F357" s="39"/>
      <c r="G357" s="28"/>
    </row>
    <row r="358" spans="1:7" x14ac:dyDescent="0.25">
      <c r="A358" s="54"/>
      <c r="B358" s="54"/>
      <c r="C358" s="54"/>
      <c r="D358" s="55"/>
      <c r="E358" s="23"/>
      <c r="F358" s="56"/>
      <c r="G358" s="23"/>
    </row>
    <row r="359" spans="1:7" x14ac:dyDescent="0.25">
      <c r="A359" s="54"/>
      <c r="B359" s="54"/>
      <c r="C359" s="54"/>
      <c r="D359" s="55"/>
      <c r="E359" s="23"/>
      <c r="F359" s="56"/>
      <c r="G359" s="23"/>
    </row>
    <row r="360" spans="1:7" x14ac:dyDescent="0.25">
      <c r="A360" s="32" t="s">
        <v>88</v>
      </c>
      <c r="B360" s="32" t="s">
        <v>9</v>
      </c>
      <c r="C360" s="33" t="s">
        <v>15</v>
      </c>
      <c r="D360" s="34" t="s">
        <v>155</v>
      </c>
      <c r="E360" s="35">
        <v>1</v>
      </c>
      <c r="F360" s="36"/>
      <c r="G360" s="37">
        <f>ROUND(F360*$E360,2)</f>
        <v>0</v>
      </c>
    </row>
    <row r="361" spans="1:7" ht="38.25" x14ac:dyDescent="0.25">
      <c r="A361" s="54"/>
      <c r="B361" s="54"/>
      <c r="C361" s="54"/>
      <c r="D361" s="41" t="s">
        <v>156</v>
      </c>
      <c r="E361" s="31"/>
      <c r="F361" s="39"/>
      <c r="G361" s="28"/>
    </row>
    <row r="362" spans="1:7" x14ac:dyDescent="0.25">
      <c r="A362" s="54"/>
      <c r="B362" s="54"/>
      <c r="C362" s="54"/>
      <c r="D362" s="41"/>
      <c r="E362" s="31"/>
      <c r="F362" s="39"/>
      <c r="G362" s="28"/>
    </row>
    <row r="363" spans="1:7" x14ac:dyDescent="0.25">
      <c r="A363" s="45"/>
      <c r="B363" s="26"/>
      <c r="C363" s="25"/>
      <c r="D363" s="51" t="s">
        <v>158</v>
      </c>
      <c r="E363" s="46"/>
      <c r="F363" s="47"/>
      <c r="G363" s="46">
        <f>SUM(G355:G362)</f>
        <v>0</v>
      </c>
    </row>
    <row r="365" spans="1:7" x14ac:dyDescent="0.25">
      <c r="A365" s="20" t="s">
        <v>89</v>
      </c>
      <c r="B365" s="20"/>
      <c r="C365" s="20" t="s">
        <v>7</v>
      </c>
      <c r="D365" s="21" t="s">
        <v>162</v>
      </c>
      <c r="E365" s="22"/>
      <c r="F365" s="50"/>
      <c r="G365" s="22">
        <f>+G370</f>
        <v>0</v>
      </c>
    </row>
    <row r="366" spans="1:7" x14ac:dyDescent="0.25">
      <c r="A366" s="54"/>
      <c r="B366" s="54"/>
      <c r="C366" s="54"/>
      <c r="D366" s="55"/>
      <c r="E366" s="23"/>
      <c r="F366" s="56"/>
      <c r="G366" s="23"/>
    </row>
    <row r="367" spans="1:7" x14ac:dyDescent="0.25">
      <c r="A367" s="32" t="s">
        <v>89</v>
      </c>
      <c r="B367" s="32" t="s">
        <v>6</v>
      </c>
      <c r="C367" s="33" t="s">
        <v>15</v>
      </c>
      <c r="D367" s="34" t="s">
        <v>163</v>
      </c>
      <c r="E367" s="35">
        <v>1</v>
      </c>
      <c r="F367" s="36"/>
      <c r="G367" s="37">
        <f>ROUND(F367*$E367,2)</f>
        <v>0</v>
      </c>
    </row>
    <row r="368" spans="1:7" ht="38.25" x14ac:dyDescent="0.25">
      <c r="A368" s="54"/>
      <c r="B368" s="54"/>
      <c r="C368" s="25"/>
      <c r="D368" s="52" t="s">
        <v>171</v>
      </c>
      <c r="E368" s="31"/>
      <c r="F368" s="39"/>
      <c r="G368" s="28"/>
    </row>
    <row r="369" spans="1:7" x14ac:dyDescent="0.25">
      <c r="A369" s="54"/>
      <c r="B369" s="54"/>
      <c r="C369" s="25"/>
      <c r="D369" s="52"/>
      <c r="E369" s="23"/>
      <c r="F369" s="56"/>
      <c r="G369" s="23"/>
    </row>
    <row r="370" spans="1:7" x14ac:dyDescent="0.25">
      <c r="A370" s="45"/>
      <c r="B370" s="26"/>
      <c r="C370" s="25"/>
      <c r="D370" s="51" t="s">
        <v>164</v>
      </c>
      <c r="E370" s="46"/>
      <c r="F370" s="47"/>
      <c r="G370" s="46">
        <f>SUM(G367:G369)</f>
        <v>0</v>
      </c>
    </row>
    <row r="372" spans="1:7" x14ac:dyDescent="0.25">
      <c r="D372" s="51" t="s">
        <v>183</v>
      </c>
      <c r="E372" s="46"/>
      <c r="F372" s="47"/>
      <c r="G372" s="46">
        <f>SUM(G8:G370)/3</f>
        <v>0</v>
      </c>
    </row>
    <row r="375" spans="1:7" s="1" customFormat="1" ht="14.25" x14ac:dyDescent="0.2">
      <c r="A375" s="11"/>
      <c r="B375" s="11"/>
      <c r="C375" s="11"/>
      <c r="D375" s="12"/>
      <c r="E375" s="13"/>
      <c r="F375" s="14"/>
      <c r="G375" s="13"/>
    </row>
    <row r="376" spans="1:7" x14ac:dyDescent="0.25">
      <c r="A376" s="65"/>
      <c r="B376" s="66"/>
      <c r="C376" s="67"/>
      <c r="D376" s="68"/>
      <c r="E376" s="69"/>
      <c r="F376" s="70"/>
      <c r="G376" s="67"/>
    </row>
    <row r="377" spans="1:7" s="1" customFormat="1" ht="15.75" x14ac:dyDescent="0.2">
      <c r="A377" s="49" t="s">
        <v>19</v>
      </c>
      <c r="D377" s="2"/>
      <c r="E377" s="4"/>
      <c r="F377" s="5"/>
      <c r="G377" s="6"/>
    </row>
    <row r="378" spans="1:7" s="1" customFormat="1" ht="14.25" x14ac:dyDescent="0.2">
      <c r="A378" s="7"/>
      <c r="D378" s="2"/>
      <c r="E378" s="4"/>
      <c r="F378" s="8"/>
      <c r="G378" s="6"/>
    </row>
    <row r="379" spans="1:7" s="1" customFormat="1" ht="14.25" x14ac:dyDescent="0.2">
      <c r="A379" s="11"/>
      <c r="B379" s="11"/>
      <c r="C379" s="11"/>
      <c r="D379" s="12"/>
      <c r="E379" s="13"/>
      <c r="F379" s="14"/>
      <c r="G379" s="13"/>
    </row>
    <row r="380" spans="1:7" x14ac:dyDescent="0.25">
      <c r="A380" s="65"/>
      <c r="B380" s="66"/>
      <c r="C380" s="67"/>
      <c r="D380" s="68" t="s">
        <v>165</v>
      </c>
      <c r="E380" s="69"/>
      <c r="F380" s="70"/>
      <c r="G380" s="67"/>
    </row>
    <row r="381" spans="1:7" x14ac:dyDescent="0.25">
      <c r="A381" s="71" t="s">
        <v>166</v>
      </c>
      <c r="B381" s="72"/>
      <c r="C381" s="73"/>
      <c r="D381" s="74" t="s">
        <v>167</v>
      </c>
      <c r="E381" s="75"/>
      <c r="F381" s="76"/>
      <c r="G381" s="77" t="s">
        <v>168</v>
      </c>
    </row>
    <row r="382" spans="1:7" x14ac:dyDescent="0.25">
      <c r="A382" s="78" t="s">
        <v>6</v>
      </c>
      <c r="B382" s="79"/>
      <c r="C382" s="80" t="s">
        <v>7</v>
      </c>
      <c r="D382" s="81" t="s">
        <v>8</v>
      </c>
      <c r="E382" s="82"/>
      <c r="F382" s="83"/>
      <c r="G382" s="84">
        <f>G29</f>
        <v>0</v>
      </c>
    </row>
    <row r="383" spans="1:7" x14ac:dyDescent="0.25">
      <c r="A383" s="85" t="s">
        <v>9</v>
      </c>
      <c r="B383" s="86"/>
      <c r="C383" s="87" t="s">
        <v>7</v>
      </c>
      <c r="D383" s="88" t="s">
        <v>27</v>
      </c>
      <c r="E383" s="90"/>
      <c r="F383" s="91"/>
      <c r="G383" s="92">
        <f>G45</f>
        <v>0</v>
      </c>
    </row>
    <row r="384" spans="1:7" x14ac:dyDescent="0.25">
      <c r="A384" s="78" t="s">
        <v>10</v>
      </c>
      <c r="B384" s="79"/>
      <c r="C384" s="80" t="s">
        <v>7</v>
      </c>
      <c r="D384" s="81" t="s">
        <v>39</v>
      </c>
      <c r="E384" s="82"/>
      <c r="F384" s="83"/>
      <c r="G384" s="84">
        <f>G64</f>
        <v>0</v>
      </c>
    </row>
    <row r="385" spans="1:7" x14ac:dyDescent="0.25">
      <c r="A385" s="85" t="s">
        <v>12</v>
      </c>
      <c r="B385" s="86"/>
      <c r="C385" s="87" t="s">
        <v>7</v>
      </c>
      <c r="D385" s="88" t="s">
        <v>50</v>
      </c>
      <c r="E385" s="90"/>
      <c r="F385" s="91"/>
      <c r="G385" s="92">
        <f>G101</f>
        <v>0</v>
      </c>
    </row>
    <row r="386" spans="1:7" x14ac:dyDescent="0.25">
      <c r="A386" s="78" t="s">
        <v>13</v>
      </c>
      <c r="B386" s="79"/>
      <c r="C386" s="80" t="s">
        <v>7</v>
      </c>
      <c r="D386" s="81" t="s">
        <v>68</v>
      </c>
      <c r="E386" s="82"/>
      <c r="F386" s="83"/>
      <c r="G386" s="84">
        <f>G120</f>
        <v>0</v>
      </c>
    </row>
    <row r="387" spans="1:7" x14ac:dyDescent="0.25">
      <c r="A387" s="85" t="s">
        <v>14</v>
      </c>
      <c r="B387" s="86"/>
      <c r="C387" s="87"/>
      <c r="D387" s="88" t="s">
        <v>64</v>
      </c>
      <c r="E387" s="90"/>
      <c r="F387" s="93"/>
      <c r="G387" s="92">
        <f>G145</f>
        <v>0</v>
      </c>
    </row>
    <row r="388" spans="1:7" x14ac:dyDescent="0.25">
      <c r="A388" s="78" t="s">
        <v>16</v>
      </c>
      <c r="B388" s="79"/>
      <c r="C388" s="80"/>
      <c r="D388" s="81" t="s">
        <v>78</v>
      </c>
      <c r="E388" s="82"/>
      <c r="F388" s="94"/>
      <c r="G388" s="84">
        <f>G164</f>
        <v>0</v>
      </c>
    </row>
    <row r="389" spans="1:7" x14ac:dyDescent="0.25">
      <c r="A389" s="85" t="s">
        <v>40</v>
      </c>
      <c r="B389" s="86"/>
      <c r="C389" s="87"/>
      <c r="D389" s="88" t="s">
        <v>94</v>
      </c>
      <c r="E389" s="90"/>
      <c r="F389" s="95"/>
      <c r="G389" s="92">
        <f>G179</f>
        <v>0</v>
      </c>
    </row>
    <row r="390" spans="1:7" x14ac:dyDescent="0.25">
      <c r="A390" s="78" t="s">
        <v>79</v>
      </c>
      <c r="B390" s="79"/>
      <c r="C390" s="80"/>
      <c r="D390" s="81" t="s">
        <v>103</v>
      </c>
      <c r="E390" s="82"/>
      <c r="F390" s="96"/>
      <c r="G390" s="84">
        <f>G204</f>
        <v>0</v>
      </c>
    </row>
    <row r="391" spans="1:7" x14ac:dyDescent="0.25">
      <c r="A391" s="85" t="s">
        <v>81</v>
      </c>
      <c r="B391" s="86"/>
      <c r="C391" s="87"/>
      <c r="D391" s="88" t="s">
        <v>110</v>
      </c>
      <c r="E391" s="90"/>
      <c r="F391" s="91"/>
      <c r="G391" s="92">
        <f>G216</f>
        <v>0</v>
      </c>
    </row>
    <row r="392" spans="1:7" x14ac:dyDescent="0.25">
      <c r="A392" s="78" t="s">
        <v>82</v>
      </c>
      <c r="B392" s="79"/>
      <c r="C392" s="80"/>
      <c r="D392" s="81" t="s">
        <v>114</v>
      </c>
      <c r="E392" s="82"/>
      <c r="F392" s="83"/>
      <c r="G392" s="84">
        <f>G232</f>
        <v>0</v>
      </c>
    </row>
    <row r="393" spans="1:7" x14ac:dyDescent="0.25">
      <c r="A393" s="85" t="s">
        <v>83</v>
      </c>
      <c r="B393" s="86"/>
      <c r="C393" s="87"/>
      <c r="D393" s="88" t="s">
        <v>172</v>
      </c>
      <c r="E393" s="90"/>
      <c r="F393" s="91"/>
      <c r="G393" s="92">
        <f>G268</f>
        <v>0</v>
      </c>
    </row>
    <row r="394" spans="1:7" x14ac:dyDescent="0.25">
      <c r="A394" s="78" t="s">
        <v>84</v>
      </c>
      <c r="B394" s="79"/>
      <c r="C394" s="80"/>
      <c r="D394" s="81" t="s">
        <v>139</v>
      </c>
      <c r="E394" s="82"/>
      <c r="F394" s="96"/>
      <c r="G394" s="84">
        <f>G298</f>
        <v>0</v>
      </c>
    </row>
    <row r="395" spans="1:7" x14ac:dyDescent="0.25">
      <c r="A395" s="85" t="s">
        <v>85</v>
      </c>
      <c r="B395" s="86"/>
      <c r="C395" s="87"/>
      <c r="D395" s="88" t="s">
        <v>146</v>
      </c>
      <c r="E395" s="90"/>
      <c r="F395" s="95"/>
      <c r="G395" s="92">
        <f>G315</f>
        <v>0</v>
      </c>
    </row>
    <row r="396" spans="1:7" x14ac:dyDescent="0.25">
      <c r="A396" s="78" t="s">
        <v>86</v>
      </c>
      <c r="B396" s="79"/>
      <c r="C396" s="80"/>
      <c r="D396" s="81" t="s">
        <v>173</v>
      </c>
      <c r="E396" s="82"/>
      <c r="F396" s="96"/>
      <c r="G396" s="84">
        <f>G345</f>
        <v>0</v>
      </c>
    </row>
    <row r="397" spans="1:7" x14ac:dyDescent="0.25">
      <c r="A397" s="85" t="s">
        <v>87</v>
      </c>
      <c r="B397" s="89"/>
      <c r="C397" s="87"/>
      <c r="D397" s="88" t="s">
        <v>205</v>
      </c>
      <c r="E397" s="90"/>
      <c r="F397" s="95"/>
      <c r="G397" s="92">
        <f>G352</f>
        <v>0</v>
      </c>
    </row>
    <row r="398" spans="1:7" x14ac:dyDescent="0.25">
      <c r="A398" s="78" t="s">
        <v>88</v>
      </c>
      <c r="B398" s="79"/>
      <c r="C398" s="80"/>
      <c r="D398" s="81" t="s">
        <v>153</v>
      </c>
      <c r="E398" s="82"/>
      <c r="F398" s="83"/>
      <c r="G398" s="84">
        <f>G363</f>
        <v>0</v>
      </c>
    </row>
    <row r="399" spans="1:7" x14ac:dyDescent="0.25">
      <c r="A399" s="85" t="s">
        <v>89</v>
      </c>
      <c r="B399" s="86"/>
      <c r="C399" s="87"/>
      <c r="D399" s="88" t="s">
        <v>162</v>
      </c>
      <c r="E399" s="90"/>
      <c r="F399" s="91"/>
      <c r="G399" s="92">
        <f>G370</f>
        <v>0</v>
      </c>
    </row>
    <row r="400" spans="1:7" x14ac:dyDescent="0.25">
      <c r="A400" s="97"/>
      <c r="B400" s="98"/>
      <c r="C400" s="99"/>
      <c r="D400" s="100" t="s">
        <v>169</v>
      </c>
      <c r="E400" s="101"/>
      <c r="F400" s="102"/>
      <c r="G400" s="103">
        <f>SUM(G382:G399)</f>
        <v>0</v>
      </c>
    </row>
    <row r="403" spans="2:7" s="105" customFormat="1" x14ac:dyDescent="0.25">
      <c r="B403" s="112"/>
      <c r="C403" s="112"/>
      <c r="D403" s="118" t="s">
        <v>270</v>
      </c>
      <c r="E403" s="116"/>
      <c r="F403" s="121"/>
      <c r="G403" s="117"/>
    </row>
    <row r="404" spans="2:7" s="105" customFormat="1" x14ac:dyDescent="0.25">
      <c r="B404" s="112"/>
      <c r="C404" s="112"/>
      <c r="D404" s="106" t="s">
        <v>271</v>
      </c>
      <c r="E404" s="110"/>
      <c r="F404" s="120"/>
      <c r="G404" s="111">
        <f>G400/(1+F405+F406)</f>
        <v>0</v>
      </c>
    </row>
    <row r="405" spans="2:7" s="105" customFormat="1" x14ac:dyDescent="0.25">
      <c r="B405" s="112"/>
      <c r="C405" s="112"/>
      <c r="D405" s="106" t="s">
        <v>274</v>
      </c>
      <c r="E405" s="110"/>
      <c r="F405" s="124">
        <v>0</v>
      </c>
      <c r="G405" s="111">
        <f>G404*F405</f>
        <v>0</v>
      </c>
    </row>
    <row r="406" spans="2:7" s="105" customFormat="1" x14ac:dyDescent="0.25">
      <c r="B406" s="112"/>
      <c r="C406" s="112"/>
      <c r="D406" s="106" t="s">
        <v>272</v>
      </c>
      <c r="E406" s="110"/>
      <c r="F406" s="124">
        <v>0</v>
      </c>
      <c r="G406" s="111">
        <f>G404*F406</f>
        <v>0</v>
      </c>
    </row>
    <row r="407" spans="2:7" s="105" customFormat="1" x14ac:dyDescent="0.25">
      <c r="B407" s="112"/>
      <c r="C407" s="112"/>
      <c r="D407" s="113" t="s">
        <v>273</v>
      </c>
      <c r="E407" s="114"/>
      <c r="F407" s="122"/>
      <c r="G407" s="115">
        <f>SUM(G404:G406)</f>
        <v>0</v>
      </c>
    </row>
  </sheetData>
  <sheetProtection algorithmName="SHA-512" hashValue="2LCehJ6z3C/H1zt81uLHdp+q3Tb6jIW96EpjpdNfNPqC6eJboDrhTYJ97iay9OUMClObNhbfH7Vw8HjLhM/VXA==" saltValue="nU6S7Xl82QPYFK9XgWogJg==" spinCount="100000" sheet="1" objects="1" scenarios="1"/>
  <mergeCells count="1">
    <mergeCell ref="A3:E3"/>
  </mergeCells>
  <printOptions horizontalCentered="1"/>
  <pageMargins left="0.39370078740157483" right="0.19685039370078741" top="0.55118110236220474" bottom="0.55118110236220474" header="0.31496062992125984" footer="0.31496062992125984"/>
  <pageSetup paperSize="9" scale="77" orientation="portrait" r:id="rId1"/>
  <rowBreaks count="20" manualBreakCount="20">
    <brk id="22" max="14" man="1"/>
    <brk id="38" max="14" man="1"/>
    <brk id="57" max="14" man="1"/>
    <brk id="73" max="14" man="1"/>
    <brk id="85" max="14" man="1"/>
    <brk id="97" max="14" man="1"/>
    <brk id="113" max="14" man="1"/>
    <brk id="129" max="14" man="1"/>
    <brk id="138" max="14" man="1"/>
    <brk id="157" max="14" man="1"/>
    <brk id="175" max="14" man="1"/>
    <brk id="217" max="14" man="1"/>
    <brk id="233" max="14" man="1"/>
    <brk id="249" max="14" man="1"/>
    <brk id="264" max="14" man="1"/>
    <brk id="282" max="14" man="1"/>
    <brk id="294" max="14" man="1"/>
    <brk id="320" max="14" man="1"/>
    <brk id="335" max="14" man="1"/>
    <brk id="346" max="1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Jaume Pont</dc:creator>
  <cp:lastModifiedBy>i.garcia</cp:lastModifiedBy>
  <cp:lastPrinted>2023-06-02T11:38:56Z</cp:lastPrinted>
  <dcterms:created xsi:type="dcterms:W3CDTF">2023-02-28T16:54:34Z</dcterms:created>
  <dcterms:modified xsi:type="dcterms:W3CDTF">2023-06-05T09:19:09Z</dcterms:modified>
</cp:coreProperties>
</file>